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30" activeTab="3"/>
  </bookViews>
  <sheets>
    <sheet name="turto " sheetId="1" r:id="rId1"/>
    <sheet name="veiklos " sheetId="2" r:id="rId2"/>
    <sheet name="fin.būklė" sheetId="3" r:id="rId3"/>
    <sheet name="pinigu" sheetId="4" r:id="rId4"/>
    <sheet name="Lapas1" sheetId="5" r:id="rId5"/>
  </sheets>
  <calcPr calcId="145621"/>
</workbook>
</file>

<file path=xl/calcChain.xml><?xml version="1.0" encoding="utf-8"?>
<calcChain xmlns="http://schemas.openxmlformats.org/spreadsheetml/2006/main">
  <c r="I74" i="4" l="1"/>
  <c r="I73" i="4"/>
  <c r="I70" i="4"/>
  <c r="I69" i="4"/>
  <c r="I68" i="4"/>
  <c r="I66" i="4"/>
  <c r="I65" i="4"/>
  <c r="I64" i="4"/>
  <c r="L63" i="4"/>
  <c r="J63" i="4"/>
  <c r="G63" i="4"/>
  <c r="I63" i="4" s="1"/>
  <c r="I62" i="4"/>
  <c r="I61" i="4"/>
  <c r="I60" i="4"/>
  <c r="L59" i="4"/>
  <c r="J59" i="4"/>
  <c r="G59" i="4"/>
  <c r="I59" i="4" s="1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L39" i="4"/>
  <c r="J39" i="4"/>
  <c r="G39" i="4"/>
  <c r="I39" i="4" s="1"/>
  <c r="I38" i="4"/>
  <c r="I37" i="4"/>
  <c r="I36" i="4"/>
  <c r="I35" i="4"/>
  <c r="I34" i="4"/>
  <c r="I33" i="4"/>
  <c r="G32" i="4"/>
  <c r="I32" i="4" s="1"/>
  <c r="I31" i="4"/>
  <c r="I30" i="4"/>
  <c r="I29" i="4"/>
  <c r="I28" i="4"/>
  <c r="I27" i="4"/>
  <c r="I26" i="4"/>
  <c r="I25" i="4"/>
  <c r="I24" i="4"/>
  <c r="I23" i="4"/>
  <c r="I22" i="4"/>
  <c r="L21" i="4"/>
  <c r="L20" i="4" s="1"/>
  <c r="L19" i="4" s="1"/>
  <c r="L72" i="4" s="1"/>
  <c r="J21" i="4"/>
  <c r="G21" i="4"/>
  <c r="I21" i="4" s="1"/>
  <c r="J20" i="4"/>
  <c r="J19" i="4" s="1"/>
  <c r="J72" i="4" s="1"/>
  <c r="G90" i="3"/>
  <c r="F90" i="3"/>
  <c r="G84" i="3"/>
  <c r="F84" i="3"/>
  <c r="G69" i="3"/>
  <c r="F69" i="3"/>
  <c r="G64" i="3"/>
  <c r="F64" i="3"/>
  <c r="G59" i="3"/>
  <c r="G94" i="3" s="1"/>
  <c r="F59" i="3"/>
  <c r="F94" i="3" s="1"/>
  <c r="G49" i="3"/>
  <c r="F49" i="3"/>
  <c r="G41" i="3"/>
  <c r="F41" i="3"/>
  <c r="G27" i="3"/>
  <c r="F27" i="3"/>
  <c r="G21" i="3"/>
  <c r="G20" i="3" s="1"/>
  <c r="G58" i="3" s="1"/>
  <c r="F21" i="3"/>
  <c r="F20" i="3"/>
  <c r="F58" i="3" s="1"/>
  <c r="I30" i="2"/>
  <c r="H30" i="2"/>
  <c r="I21" i="2"/>
  <c r="H21" i="2"/>
  <c r="I20" i="2"/>
  <c r="I45" i="2" s="1"/>
  <c r="I55" i="2" s="1"/>
  <c r="H20" i="2"/>
  <c r="H45" i="2" s="1"/>
  <c r="H55" i="2" s="1"/>
  <c r="H36" i="1"/>
  <c r="I36" i="1" s="1"/>
  <c r="G20" i="4" l="1"/>
  <c r="I20" i="4" l="1"/>
  <c r="G19" i="4"/>
  <c r="G72" i="4" l="1"/>
  <c r="I72" i="4" s="1"/>
  <c r="I19" i="4"/>
  <c r="G71" i="4"/>
  <c r="I71" i="4" s="1"/>
</calcChain>
</file>

<file path=xl/sharedStrings.xml><?xml version="1.0" encoding="utf-8"?>
<sst xmlns="http://schemas.openxmlformats.org/spreadsheetml/2006/main" count="542" uniqueCount="346">
  <si>
    <t xml:space="preserve">PATVIRTINTA </t>
  </si>
  <si>
    <t xml:space="preserve">Rokiškio rajono savivaldybės administracijos direktoriaus  </t>
  </si>
  <si>
    <t xml:space="preserve">2013 m.balandžio 5 d. įsakymu Nr. AV- </t>
  </si>
  <si>
    <t>(Grynojo turto pokyčių ataskaitos forma)</t>
  </si>
  <si>
    <t>VŠĮ ROKIŠKIO RAJONO LIGONINĖ</t>
  </si>
  <si>
    <t>(viešojo sektoriaus subjekto arba viešojo sektoriaus subjektų grupės pavadinimas)</t>
  </si>
  <si>
    <t>Įm. k. 173224274 V. Lašo g. 3 LT-42106 Rokiškis</t>
  </si>
  <si>
    <t>(viešojo sektoriaus subjekto, parengusio grynojo turto pokyčių ataskaitą arba konsoliduotąją grynojo turto pokyčių ataskaitą, kodas, adresas)</t>
  </si>
  <si>
    <t xml:space="preserve">GRYNOJO TURTO POKYČIŲ ATASKAITA*   </t>
  </si>
  <si>
    <t>PAGAL 2012 M. GRUODŽIO MĖN. 31 D. DUOMENIS</t>
  </si>
  <si>
    <t>2013-03-08 Nr. 1</t>
  </si>
  <si>
    <t>(data)</t>
  </si>
  <si>
    <t xml:space="preserve">           Pateikimo valiuta ir tikslumas: litais arba tūkstančiais litų</t>
  </si>
  <si>
    <t>Eil. Nr.</t>
  </si>
  <si>
    <t>Straipsniai</t>
  </si>
  <si>
    <t>Pasta-bos Nr.</t>
  </si>
  <si>
    <t>Iš viso</t>
  </si>
  <si>
    <t>Mažu-mos dalis</t>
  </si>
  <si>
    <t>Dalininkų kapitalas</t>
  </si>
  <si>
    <t>Tikrosios vertės rezervas</t>
  </si>
  <si>
    <t>Kiti rezer-vai</t>
  </si>
  <si>
    <t>Nuosavybės metodo įtaka</t>
  </si>
  <si>
    <t>Sukauptas perviršis ar deficitas prieš nuosavybės metodo įtaką</t>
  </si>
  <si>
    <t>1.</t>
  </si>
  <si>
    <t>Likutis 2010 m. gruodžio 31 d.</t>
  </si>
  <si>
    <t>2.</t>
  </si>
  <si>
    <t>Perimto ilgalaikio turto iš kito viešojo sektoriaus subjekto įtaka</t>
  </si>
  <si>
    <t>x</t>
  </si>
  <si>
    <t>3.</t>
  </si>
  <si>
    <t>Perduoto arba parduoto ilgalaikio turto kitam subjektui įtaka</t>
  </si>
  <si>
    <t>4.</t>
  </si>
  <si>
    <t>Kitos  rezervų padidėjimo (sumažėjimo) sumos</t>
  </si>
  <si>
    <t>5.</t>
  </si>
  <si>
    <t xml:space="preserve">Kiti sudaryti rezervai </t>
  </si>
  <si>
    <t>6.</t>
  </si>
  <si>
    <t>Kiti panaudoti rezervai</t>
  </si>
  <si>
    <t>7.</t>
  </si>
  <si>
    <t>Dalininkų (nuosavo) kapitalo padidėjimo (sumažėjimo) sumos</t>
  </si>
  <si>
    <t>8.</t>
  </si>
  <si>
    <t>Ataskaitinio laikotarpio grynasis perviršis ar deficitas</t>
  </si>
  <si>
    <t>9.</t>
  </si>
  <si>
    <t>Likutis 2011 m. gruodžio 31 d.</t>
  </si>
  <si>
    <t>10.</t>
  </si>
  <si>
    <t>11.</t>
  </si>
  <si>
    <t>12.</t>
  </si>
  <si>
    <t>Kitos rezervų padidėjimo (sumažėjimo) sumos</t>
  </si>
  <si>
    <t>13.</t>
  </si>
  <si>
    <t>14.</t>
  </si>
  <si>
    <t>15.</t>
  </si>
  <si>
    <t>16.</t>
  </si>
  <si>
    <t>17.</t>
  </si>
  <si>
    <t>Likutis 2012 m. gruodžio 31 d.</t>
  </si>
  <si>
    <t>*Pažymėti ataskaitos laukai nepildomi.</t>
  </si>
  <si>
    <t xml:space="preserve">Rokiškio rajono savivaldybės administracijos direktoriaus </t>
  </si>
  <si>
    <t>(Žemesniojo lygio viešojo sektoriaus subjektų, išskyrus mokesčių fondus ir išteklių fondus,</t>
  </si>
  <si>
    <t>veiklos rezultatų ataskaitos forma)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</si>
  <si>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</si>
  <si>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</si>
  <si>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</si>
  <si>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2012 M.GRUODŽIO MĖN. 31 D. DUOMENIS</t>
  </si>
  <si>
    <t>2013-03-08 Nr.1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</si>
  <si>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</si>
  <si>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</si>
  <si>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</si>
  <si>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</si>
  <si>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</si>
  <si>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</si>
  <si>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</si>
  <si>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</si>
  <si>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</si>
  <si>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</si>
  <si>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</si>
  <si>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</si>
  <si>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</si>
  <si>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</si>
  <si>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</si>
  <si>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</si>
  <si>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</si>
  <si>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</si>
  <si>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</si>
  <si>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</si>
  <si>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</si>
  <si>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</si>
  <si>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</si>
  <si>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</si>
  <si>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</si>
  <si>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</si>
  <si>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</si>
  <si>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</si>
  <si>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</si>
  <si>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</si>
  <si>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</si>
  <si>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</si>
  <si>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</si>
  <si>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</si>
  <si>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</si>
  <si>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</si>
  <si>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</si>
  <si>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</si>
  <si>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</si>
  <si>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</si>
  <si>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</si>
  <si>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</si>
  <si>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</si>
  <si>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</si>
  <si>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</si>
  <si>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</si>
  <si>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</si>
  <si>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</si>
  <si>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</si>
  <si>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</si>
  <si>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</si>
  <si>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</si>
  <si>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</si>
  <si>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</si>
  <si>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</si>
  <si>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</si>
  <si>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</si>
  <si>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</si>
  <si>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</si>
  <si>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</si>
  <si>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</si>
  <si>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</si>
  <si>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</si>
  <si>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</si>
  <si>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</si>
  <si>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</si>
  <si>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</si>
  <si>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</si>
  <si>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</si>
  <si>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</si>
  <si>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</si>
  <si>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</si>
  <si>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</si>
  <si>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</si>
  <si>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</si>
  <si>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</si>
  <si>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</si>
  <si>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</si>
  <si>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</si>
  <si>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</si>
  <si>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</si>
  <si>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</si>
  <si>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</si>
  <si>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</si>
  <si>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</si>
  <si>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</si>
  <si>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_____________</t>
  </si>
  <si>
    <t xml:space="preserve">2013 m. balandžio 5 d. įsakymu Nr. </t>
  </si>
  <si>
    <t>(Žemesniojo lygio viešojo sektoriaus subjektų, išskyrus mokesčių fondus ir išteklių fondus, finansinės būklės ataskaitos forma)</t>
  </si>
  <si>
    <t>Įmonės kodas 173224274  V. Lašo g. 3 LT-42106   Rokiškis</t>
  </si>
  <si>
    <t>FINANSINĖS BŪKLĖS ATASKAITA</t>
  </si>
  <si>
    <t>Pateikimo valiuta ir tikslumas: litais arba tūkstančiais litų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</si>
  <si>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</si>
  <si>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</si>
  <si>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</si>
  <si>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</si>
  <si>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</si>
  <si>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</si>
  <si>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</si>
  <si>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</si>
  <si>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</si>
  <si>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</si>
  <si>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</si>
  <si>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</si>
  <si>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</si>
  <si>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</si>
  <si>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</si>
  <si>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Ilgalaikis materialusis turtas</t>
  </si>
  <si>
    <t>3,4,5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</si>
  <si>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</si>
  <si>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</si>
  <si>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</si>
  <si>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</si>
  <si>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</si>
  <si>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</si>
  <si>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</si>
  <si>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</si>
  <si>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</si>
  <si>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</si>
  <si>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</si>
  <si>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</si>
  <si>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</si>
  <si>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</si>
  <si>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</si>
  <si>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</si>
  <si>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</si>
  <si>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</si>
  <si>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Nebaigta statyba ir išankstiniai mokėjimai</t>
  </si>
  <si>
    <t>Ilgalaikis finansinis turtas</t>
  </si>
  <si>
    <t>Mineraliniai ištekliai ir kitas ilgalaikis turtas</t>
  </si>
  <si>
    <t>BIOLOGINIS TURTAS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</si>
  <si>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</si>
  <si>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</si>
  <si>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</si>
  <si>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</si>
  <si>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</si>
  <si>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</si>
  <si>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</si>
  <si>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</si>
  <si>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</si>
  <si>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</si>
  <si>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</si>
  <si>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</si>
  <si>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</si>
  <si>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</si>
  <si>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</si>
  <si>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</si>
  <si>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</si>
  <si>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</si>
  <si>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</si>
  <si>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</si>
  <si>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</si>
  <si>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</si>
  <si>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</si>
  <si>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FINANSAVIMO SUMOS</t>
  </si>
  <si>
    <t>10,11,12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</si>
  <si>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</si>
  <si>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</si>
  <si>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</si>
  <si>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</si>
  <si>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</si>
  <si>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</si>
  <si>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</si>
  <si>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</si>
  <si>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</si>
  <si>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</si>
  <si>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</si>
  <si>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</si>
  <si>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</si>
  <si>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14,15,23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</si>
  <si>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</si>
  <si>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</si>
  <si>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</si>
  <si>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</si>
  <si>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</si>
  <si>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</si>
  <si>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</si>
  <si>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</si>
  <si>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</si>
  <si>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</si>
  <si>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</si>
  <si>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Su darbo santykiais susiję įsipareigojimai</t>
  </si>
  <si>
    <t>II.11</t>
  </si>
  <si>
    <t>Sukauptos mokėtinos sumos</t>
  </si>
  <si>
    <t>II.12</t>
  </si>
  <si>
    <t>Kiti trumpalaikiai įsipareigojimai</t>
  </si>
  <si>
    <t>GRYNASIS TURTAS</t>
  </si>
  <si>
    <t>Rezervai</t>
  </si>
  <si>
    <t>Kiti rezervai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</si>
  <si>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</si>
  <si>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</si>
  <si>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</si>
  <si>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</si>
  <si>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</si>
  <si>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MAŽUMOS DALIS</t>
  </si>
  <si>
    <t>IŠ VISO FINANSAVIMO SUMŲ, ĮSIPAREIGOJIMŲ, GRYNOJO TURTO IR MAŽUMOS DALIES:</t>
  </si>
  <si>
    <r>
      <t>(viešojo sektoriaus subjekto arba viešojo sektoriaus subjektų grupės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pavadinimas)</t>
    </r>
  </si>
  <si>
    <t>(viešojo sektoriaus subjekto, parengusio finansinės būklės ataskaitą (konsoliduotąją finansinės būklės ataskaitą), kodas, adresas)</t>
  </si>
  <si>
    <r>
      <t>Kitas ilgalaikis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materialusis turtas</t>
    </r>
  </si>
  <si>
    <r>
      <t>Per vienus</t>
    </r>
    <r>
      <rPr>
        <b/>
        <sz val="8"/>
        <rFont val="Times New Roman"/>
        <family val="1"/>
        <charset val="186"/>
      </rPr>
      <t xml:space="preserve"> </t>
    </r>
    <r>
      <rPr>
        <sz val="8"/>
        <rFont val="Times New Roman"/>
        <family val="1"/>
        <charset val="186"/>
      </rPr>
      <t>metus gautinos sumos</t>
    </r>
  </si>
  <si>
    <t>(Žemesniojo lygio viešojo sektoriaus subjektų, išskyrus mokesčių fondus ir išteklių fondus, pinigų srautų ataskaitos forma)</t>
  </si>
  <si>
    <t>Įm. k. 173224274 V. Lašo g. 3LT-42106 Rokiškis</t>
  </si>
  <si>
    <t>PINIGŲ SRAUTŲ ATASKAITA</t>
  </si>
  <si>
    <t xml:space="preserve">               Pateikimo valiuta ir tikslumas: litais arba tūkstančiais litų</t>
  </si>
  <si>
    <t>Tiesioginiai pinigų srautai</t>
  </si>
  <si>
    <t>Netiesioginiai pinigų srautai</t>
  </si>
  <si>
    <t>Netiesioginiaipinigų srautai</t>
  </si>
  <si>
    <t>3</t>
  </si>
  <si>
    <t>PAGRINDINĖS VEIKLOS PINIGŲ SRAUTAI</t>
  </si>
  <si>
    <t>Įplaukos</t>
  </si>
  <si>
    <t>Finansavimo sumos kitoms išlaidoms ir atsargoms:</t>
  </si>
  <si>
    <t>I.1.1</t>
  </si>
  <si>
    <t>Iš valstybės biudžeto</t>
  </si>
  <si>
    <t>I.1.2</t>
  </si>
  <si>
    <t>I.1.3</t>
  </si>
  <si>
    <t>Iš ES, užsienio valstybių ir tarptautinių organizacijų</t>
  </si>
  <si>
    <t>I.1.4</t>
  </si>
  <si>
    <t>Iš mokesčių</t>
  </si>
  <si>
    <t>1.3.</t>
  </si>
  <si>
    <t>Iš socialinių įmokų</t>
  </si>
  <si>
    <t>Už suteiktas paslaugas iš pirkėjų</t>
  </si>
  <si>
    <t>I.5.</t>
  </si>
  <si>
    <t>Už suteiktas paslaugas iš biudžeto</t>
  </si>
  <si>
    <t>I.6.</t>
  </si>
  <si>
    <t>Gautos palūkanos</t>
  </si>
  <si>
    <t>I.7.</t>
  </si>
  <si>
    <t>Kitos įplaukos</t>
  </si>
  <si>
    <t>Pervestos lėšos</t>
  </si>
  <si>
    <t>Į valstybės biudžetą</t>
  </si>
  <si>
    <t>Į savivaldybių biudžetus</t>
  </si>
  <si>
    <t>II.3.</t>
  </si>
  <si>
    <t>ES, užsienio valstybėms ir tarptautinėms organizacijoms</t>
  </si>
  <si>
    <t xml:space="preserve">Į kitus išteklių fondus </t>
  </si>
  <si>
    <t xml:space="preserve"> Viešojo sektoriaus subjektams</t>
  </si>
  <si>
    <t>Kitiems subjektams</t>
  </si>
  <si>
    <t>Išmokos</t>
  </si>
  <si>
    <t>Darbo užmokesčio ir socialinio draudimo</t>
  </si>
  <si>
    <t>Komunalinių paslaugų ir ryšių</t>
  </si>
  <si>
    <t>Komandiruočių</t>
  </si>
  <si>
    <t>Transporto</t>
  </si>
  <si>
    <t>Kvalifikacijos kėlimo</t>
  </si>
  <si>
    <t>III.7</t>
  </si>
  <si>
    <t>Atsargų įsigijimo</t>
  </si>
  <si>
    <t>III.8</t>
  </si>
  <si>
    <t>Socialinių išmokų</t>
  </si>
  <si>
    <t>III.9</t>
  </si>
  <si>
    <t>Nuomos</t>
  </si>
  <si>
    <t>III.10</t>
  </si>
  <si>
    <t>Kitų paslaugų įsigijimo</t>
  </si>
  <si>
    <t>III.11</t>
  </si>
  <si>
    <t>III.12</t>
  </si>
  <si>
    <t>Kitos išmokos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</si>
  <si>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</si>
  <si>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</si>
  <si>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</si>
  <si>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</si>
  <si>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Ilgalaikio finansinio turto perleidimas</t>
  </si>
  <si>
    <t>Terminuotųjų indėlių (padidėjimas) sumažėjimas</t>
  </si>
  <si>
    <t>Kiti investicinės veiklos pinigų srautai</t>
  </si>
  <si>
    <t>FINANSINĖS VEIKLOS PINIGŲ SRAUTAI</t>
  </si>
  <si>
    <t>Įplaukos iš gautų paskolų</t>
  </si>
  <si>
    <t>Finansinės nuomos (lizingo) įsipareigojimų apmokėjimas</t>
  </si>
  <si>
    <t>IV.3</t>
  </si>
  <si>
    <t xml:space="preserve">Grąžintos ir perduotos finansavimo sumos ilgalaikiam ir biologiniam turtui įsigyti </t>
  </si>
  <si>
    <t>Gauti dividendai</t>
  </si>
  <si>
    <t>Kiti finansinės veiklos pinigų srautai</t>
  </si>
  <si>
    <t>VALIUTOS KURSŲ PASIKEITIMO ĮTAKA PINIGŲ IR PINIGŲ EKVIVALENTŲ LIKUČIUI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</si>
  <si>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</si>
  <si>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</si>
  <si>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</si>
  <si>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t>(viešojo sektoriaus subjekto, parengusio pinigų srautų ataskaitą (konsoliduotąją pinigų srautų ataskaitą), kodas, adresas)</t>
  </si>
  <si>
    <t>Paprastojo remonto ir eksploatavimo</t>
  </si>
  <si>
    <t>Sumokėtos palūkanos</t>
  </si>
  <si>
    <t>Gautų paskolų grąžinimas</t>
  </si>
  <si>
    <t>Gautos finansavimo sumos ilgalaikiam ir biologiniam turtui įsigyti:</t>
  </si>
  <si>
    <t>Iš ES, užsienio valstybių ir tarptautinių  organizacijų</t>
  </si>
  <si>
    <t>Tenka kontroliuojančiajam subjektui</t>
  </si>
  <si>
    <r>
      <t xml:space="preserve">Pateikimo valiuta ir tikslumas: litais </t>
    </r>
    <r>
      <rPr>
        <i/>
        <sz val="8"/>
        <rFont val="TimesNewRoman,Bold"/>
        <charset val="186"/>
      </rPr>
      <t>arba tūkstančiais litų</t>
    </r>
  </si>
  <si>
    <t xml:space="preserve">Rokiškio rajono savivaldybės administracijos </t>
  </si>
  <si>
    <t xml:space="preserve">direktoriaus 2013 m. balandžio 5 d. įsakymu Nr. AV- </t>
  </si>
  <si>
    <t xml:space="preserve">Rokiškio rajono savivaldybės administracijos direktoriaus 2013 m. balandžio 5 d. įsakymu Nr. AV- </t>
  </si>
  <si>
    <t>__________________</t>
  </si>
  <si>
    <t xml:space="preserve">Rokiškio rajono savivaldybės administracijos direktoriaus                                                                            </t>
  </si>
  <si>
    <t>2013 -03-08 Nr. 3</t>
  </si>
  <si>
    <t xml:space="preserve">2013 m balandžio 5 d.  įsakymu Nr. AV-293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</si>
</sst>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u/>
      <sz val="10"/>
      <color indexed="12"/>
      <name val="Arial"/>
    </font>
    <font>
      <b/>
      <sz val="8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name val="Cambria"/>
      <family val="1"/>
      <charset val="186"/>
      <scheme val="major"/>
    </font>
    <font>
      <b/>
      <sz val="8"/>
      <name val="Arial"/>
      <family val="2"/>
      <charset val="186"/>
    </font>
    <font>
      <i/>
      <sz val="8"/>
      <name val="Times New Roman"/>
      <family val="1"/>
      <charset val="186"/>
    </font>
    <font>
      <strike/>
      <sz val="8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trike/>
      <sz val="8"/>
      <color indexed="10"/>
      <name val="Times New Roman"/>
      <family val="1"/>
      <charset val="186"/>
    </font>
    <font>
      <sz val="8"/>
      <color indexed="10"/>
      <name val="Times New Roman"/>
      <family val="1"/>
      <charset val="186"/>
    </font>
    <font>
      <b/>
      <strike/>
      <sz val="8"/>
      <name val="Times New Roman"/>
      <family val="1"/>
      <charset val="186"/>
    </font>
    <font>
      <sz val="9"/>
      <name val="TimesNewRoman,Bold"/>
    </font>
    <font>
      <b/>
      <sz val="9"/>
      <name val="TimesNewRoman,Bold"/>
      <charset val="186"/>
    </font>
    <font>
      <sz val="8"/>
      <name val="Verdana"/>
      <family val="2"/>
      <charset val="186"/>
    </font>
    <font>
      <b/>
      <sz val="8"/>
      <color indexed="8"/>
      <name val="Times New Roman"/>
      <family val="1"/>
      <charset val="186"/>
    </font>
    <font>
      <b/>
      <sz val="8"/>
      <name val="TimesNewRoman,Bold"/>
    </font>
    <font>
      <sz val="8"/>
      <name val="TimesNewRoman,Bold"/>
    </font>
    <font>
      <i/>
      <sz val="8"/>
      <name val="TimesNewRoman,Bold"/>
    </font>
    <font>
      <i/>
      <sz val="8"/>
      <name val="TimesNewRoman,Bold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5">
    <xf numFmtId="0" fontId="0" fillId="0" borderId="0" xfId="0"/>
    <xf numFmtId="0" fontId="2" fillId="2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1" fillId="2" borderId="0" xfId="0" applyFont="1" applyFill="1" applyBorder="1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16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16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16" fontId="6" fillId="0" borderId="2" xfId="0" quotePrefix="1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6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2" borderId="2" xfId="0" quotePrefix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16" fontId="6" fillId="2" borderId="2" xfId="0" quotePrefix="1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/>
    </xf>
    <xf numFmtId="0" fontId="6" fillId="2" borderId="6" xfId="0" quotePrefix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7" fillId="0" borderId="0" xfId="0" applyFont="1"/>
    <xf numFmtId="0" fontId="12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6" fillId="0" borderId="0" xfId="0" applyFont="1"/>
    <xf numFmtId="16" fontId="6" fillId="0" borderId="5" xfId="0" applyNumberFormat="1" applyFont="1" applyFill="1" applyBorder="1" applyAlignment="1">
      <alignment horizontal="left" vertical="center" wrapText="1"/>
    </xf>
    <xf numFmtId="16" fontId="6" fillId="0" borderId="2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>
      <alignment horizontal="left" vertical="center"/>
    </xf>
    <xf numFmtId="0" fontId="6" fillId="0" borderId="5" xfId="0" applyFont="1" applyBorder="1"/>
    <xf numFmtId="0" fontId="4" fillId="0" borderId="5" xfId="0" applyFont="1" applyBorder="1"/>
    <xf numFmtId="0" fontId="4" fillId="2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5" xfId="0" applyFont="1" applyBorder="1" applyAlignment="1"/>
    <xf numFmtId="16" fontId="4" fillId="2" borderId="2" xfId="0" applyNumberFormat="1" applyFont="1" applyFill="1" applyBorder="1" applyAlignment="1">
      <alignment horizontal="left" vertical="center" wrapText="1"/>
    </xf>
    <xf numFmtId="0" fontId="6" fillId="0" borderId="2" xfId="0" quotePrefix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6" fillId="0" borderId="4" xfId="0" applyFont="1" applyBorder="1"/>
    <xf numFmtId="0" fontId="11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/>
    <xf numFmtId="0" fontId="7" fillId="0" borderId="7" xfId="0" applyFont="1" applyBorder="1" applyAlignment="1"/>
    <xf numFmtId="0" fontId="7" fillId="0" borderId="0" xfId="0" applyFont="1" applyBorder="1" applyAlignment="1"/>
    <xf numFmtId="0" fontId="6" fillId="2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/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2" fillId="2" borderId="0" xfId="0" applyFont="1" applyFill="1"/>
    <xf numFmtId="0" fontId="13" fillId="2" borderId="0" xfId="0" applyFont="1" applyFill="1"/>
    <xf numFmtId="0" fontId="18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7" fillId="2" borderId="0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4" fillId="0" borderId="2" xfId="0" applyFont="1" applyBorder="1" applyAlignment="1">
      <alignment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/>
    <xf numFmtId="0" fontId="6" fillId="2" borderId="0" xfId="0" applyFont="1" applyFill="1"/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2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vertical="center" wrapText="1"/>
    </xf>
    <xf numFmtId="2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2" fontId="9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13" fillId="2" borderId="0" xfId="1" applyFont="1" applyFill="1" applyAlignment="1" applyProtection="1">
      <alignment horizontal="center"/>
    </xf>
    <xf numFmtId="0" fontId="18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6" fillId="2" borderId="5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16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</cellXfs>
  <cellStyles count="2">
    <cellStyle name="Hipersaitas" xfId="1" builtinId="8"/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H38" sqref="H38:J38"/>
    </sheetView>
  </sheetViews>
  <sheetFormatPr defaultRowHeight="15"/>
  <cols>
    <col min="1" max="1" width="3.28515625" customWidth="1"/>
    <col min="2" max="2" width="24.7109375" customWidth="1"/>
    <col min="3" max="3" width="5.28515625" customWidth="1"/>
    <col min="4" max="4" width="8.42578125" customWidth="1"/>
    <col min="5" max="5" width="4.85546875" customWidth="1"/>
    <col min="6" max="6" width="5.5703125" customWidth="1"/>
    <col min="7" max="7" width="5.85546875" customWidth="1"/>
    <col min="8" max="8" width="10.85546875" customWidth="1"/>
    <col min="9" max="9" width="9.7109375" customWidth="1"/>
    <col min="10" max="10" width="8.140625" customWidth="1"/>
  </cols>
  <sheetData>
    <row r="1" spans="1:12">
      <c r="A1" s="153"/>
      <c r="B1" s="153"/>
      <c r="C1" s="153"/>
      <c r="D1" s="153"/>
      <c r="E1" s="153"/>
      <c r="F1" s="154"/>
      <c r="G1" s="107"/>
      <c r="H1" s="153"/>
      <c r="I1" s="153"/>
      <c r="J1" s="153"/>
      <c r="K1" s="107"/>
    </row>
    <row r="2" spans="1:12">
      <c r="A2" s="158"/>
      <c r="B2" s="157"/>
      <c r="C2" s="157"/>
      <c r="D2" s="157"/>
      <c r="E2" s="157"/>
      <c r="F2" s="159" t="s">
        <v>0</v>
      </c>
      <c r="G2" s="157"/>
      <c r="H2" s="157"/>
      <c r="I2" s="157"/>
      <c r="J2" s="157"/>
      <c r="K2" s="107"/>
    </row>
    <row r="3" spans="1:12">
      <c r="A3" s="157"/>
      <c r="B3" s="157"/>
      <c r="C3" s="160"/>
      <c r="D3" s="161"/>
      <c r="E3" s="157"/>
      <c r="F3" s="159" t="s">
        <v>1</v>
      </c>
      <c r="G3" s="157"/>
      <c r="H3" s="157"/>
      <c r="I3" s="157"/>
      <c r="J3" s="157"/>
      <c r="K3" s="107"/>
    </row>
    <row r="4" spans="1:12">
      <c r="A4" s="157"/>
      <c r="B4" s="157"/>
      <c r="C4" s="157"/>
      <c r="D4" s="157"/>
      <c r="E4" s="157"/>
      <c r="F4" s="1" t="s">
        <v>2</v>
      </c>
      <c r="G4" s="157"/>
      <c r="H4" s="157"/>
      <c r="I4" s="157"/>
      <c r="J4" s="157"/>
      <c r="K4" s="107"/>
    </row>
    <row r="5" spans="1:12">
      <c r="A5" s="221" t="s">
        <v>3</v>
      </c>
      <c r="B5" s="221"/>
      <c r="C5" s="221"/>
      <c r="D5" s="221"/>
      <c r="E5" s="221"/>
      <c r="F5" s="221"/>
      <c r="G5" s="221"/>
      <c r="H5" s="221"/>
      <c r="I5" s="221"/>
      <c r="J5" s="221"/>
      <c r="K5" s="107"/>
    </row>
    <row r="6" spans="1:12">
      <c r="A6" s="213" t="s">
        <v>4</v>
      </c>
      <c r="B6" s="213"/>
      <c r="C6" s="213"/>
      <c r="D6" s="213"/>
      <c r="E6" s="213"/>
      <c r="F6" s="213"/>
      <c r="G6" s="213"/>
      <c r="H6" s="213"/>
      <c r="I6" s="213"/>
      <c r="J6" s="213"/>
      <c r="K6" s="107"/>
    </row>
    <row r="7" spans="1:12">
      <c r="A7" s="222" t="s">
        <v>5</v>
      </c>
      <c r="B7" s="222"/>
      <c r="C7" s="222"/>
      <c r="D7" s="222"/>
      <c r="E7" s="222"/>
      <c r="F7" s="222"/>
      <c r="G7" s="222"/>
      <c r="H7" s="222"/>
      <c r="I7" s="222"/>
      <c r="J7" s="222"/>
      <c r="K7" s="107"/>
    </row>
    <row r="8" spans="1:12">
      <c r="A8" s="213" t="s">
        <v>6</v>
      </c>
      <c r="B8" s="213"/>
      <c r="C8" s="213"/>
      <c r="D8" s="213"/>
      <c r="E8" s="213"/>
      <c r="F8" s="213"/>
      <c r="G8" s="213"/>
      <c r="H8" s="213"/>
      <c r="I8" s="213"/>
      <c r="J8" s="213"/>
      <c r="K8" s="107"/>
    </row>
    <row r="9" spans="1:12">
      <c r="A9" s="223" t="s">
        <v>7</v>
      </c>
      <c r="B9" s="223"/>
      <c r="C9" s="223"/>
      <c r="D9" s="223"/>
      <c r="E9" s="223"/>
      <c r="F9" s="223"/>
      <c r="G9" s="223"/>
      <c r="H9" s="223"/>
      <c r="I9" s="223"/>
      <c r="J9" s="223"/>
      <c r="K9" s="107"/>
    </row>
    <row r="10" spans="1:12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107"/>
    </row>
    <row r="11" spans="1:12">
      <c r="A11" s="211" t="s">
        <v>8</v>
      </c>
      <c r="B11" s="211"/>
      <c r="C11" s="211"/>
      <c r="D11" s="211"/>
      <c r="E11" s="211"/>
      <c r="F11" s="211"/>
      <c r="G11" s="211"/>
      <c r="H11" s="211"/>
      <c r="I11" s="211"/>
      <c r="J11" s="211"/>
      <c r="K11" s="107"/>
    </row>
    <row r="12" spans="1:12">
      <c r="A12" s="212" t="s">
        <v>9</v>
      </c>
      <c r="B12" s="212"/>
      <c r="C12" s="212"/>
      <c r="D12" s="212"/>
      <c r="E12" s="212"/>
      <c r="F12" s="212"/>
      <c r="G12" s="212"/>
      <c r="H12" s="212"/>
      <c r="I12" s="212"/>
      <c r="J12" s="212"/>
      <c r="K12" s="107"/>
    </row>
    <row r="13" spans="1:12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07"/>
    </row>
    <row r="14" spans="1:12">
      <c r="A14" s="213" t="s">
        <v>10</v>
      </c>
      <c r="B14" s="213"/>
      <c r="C14" s="213"/>
      <c r="D14" s="213"/>
      <c r="E14" s="213"/>
      <c r="F14" s="213"/>
      <c r="G14" s="213"/>
      <c r="H14" s="213"/>
      <c r="I14" s="213"/>
      <c r="J14" s="213"/>
      <c r="K14" s="107"/>
    </row>
    <row r="15" spans="1:12">
      <c r="A15" s="156"/>
      <c r="B15" s="156"/>
      <c r="C15" s="214" t="s">
        <v>11</v>
      </c>
      <c r="D15" s="214"/>
      <c r="E15" s="214"/>
      <c r="F15" s="156"/>
      <c r="G15" s="156"/>
      <c r="H15" s="156"/>
      <c r="I15" s="156"/>
      <c r="J15" s="156"/>
      <c r="K15" s="107"/>
    </row>
    <row r="16" spans="1:12">
      <c r="A16" s="162"/>
      <c r="B16" s="162"/>
      <c r="C16" s="162"/>
      <c r="D16" s="162"/>
      <c r="E16" s="163" t="s">
        <v>12</v>
      </c>
      <c r="F16" s="164"/>
      <c r="G16" s="164"/>
      <c r="H16" s="164"/>
      <c r="I16" s="164"/>
      <c r="J16" s="164"/>
      <c r="K16" s="106"/>
      <c r="L16" s="106"/>
    </row>
    <row r="17" spans="1:12">
      <c r="A17" s="215" t="s">
        <v>13</v>
      </c>
      <c r="B17" s="217" t="s">
        <v>14</v>
      </c>
      <c r="C17" s="217" t="s">
        <v>15</v>
      </c>
      <c r="D17" s="217" t="s">
        <v>337</v>
      </c>
      <c r="E17" s="217"/>
      <c r="F17" s="217"/>
      <c r="G17" s="217"/>
      <c r="H17" s="217"/>
      <c r="I17" s="218" t="s">
        <v>16</v>
      </c>
      <c r="J17" s="217" t="s">
        <v>17</v>
      </c>
      <c r="K17" s="106"/>
      <c r="L17" s="106"/>
    </row>
    <row r="18" spans="1:12" ht="63">
      <c r="A18" s="216"/>
      <c r="B18" s="217"/>
      <c r="C18" s="217"/>
      <c r="D18" s="165" t="s">
        <v>18</v>
      </c>
      <c r="E18" s="165" t="s">
        <v>19</v>
      </c>
      <c r="F18" s="165" t="s">
        <v>20</v>
      </c>
      <c r="G18" s="165" t="s">
        <v>21</v>
      </c>
      <c r="H18" s="2" t="s">
        <v>22</v>
      </c>
      <c r="I18" s="219"/>
      <c r="J18" s="217"/>
      <c r="K18" s="106"/>
      <c r="L18" s="106"/>
    </row>
    <row r="19" spans="1:12">
      <c r="A19" s="166">
        <v>1</v>
      </c>
      <c r="B19" s="167">
        <v>2</v>
      </c>
      <c r="C19" s="167">
        <v>3</v>
      </c>
      <c r="D19" s="168">
        <v>4</v>
      </c>
      <c r="E19" s="167">
        <v>5</v>
      </c>
      <c r="F19" s="166">
        <v>6</v>
      </c>
      <c r="G19" s="167">
        <v>7</v>
      </c>
      <c r="H19" s="166">
        <v>8</v>
      </c>
      <c r="I19" s="169">
        <v>9</v>
      </c>
      <c r="J19" s="170">
        <v>10</v>
      </c>
      <c r="K19" s="106"/>
      <c r="L19" s="106"/>
    </row>
    <row r="20" spans="1:12">
      <c r="A20" s="165" t="s">
        <v>23</v>
      </c>
      <c r="B20" s="171" t="s">
        <v>24</v>
      </c>
      <c r="C20" s="171"/>
      <c r="D20" s="172">
        <v>322861</v>
      </c>
      <c r="E20" s="172"/>
      <c r="F20" s="172"/>
      <c r="G20" s="172"/>
      <c r="H20" s="172">
        <v>2984501</v>
      </c>
      <c r="I20" s="173">
        <v>3307362</v>
      </c>
      <c r="J20" s="172"/>
      <c r="K20" s="106"/>
      <c r="L20" s="106"/>
    </row>
    <row r="21" spans="1:12" ht="22.5">
      <c r="A21" s="172" t="s">
        <v>25</v>
      </c>
      <c r="B21" s="62" t="s">
        <v>26</v>
      </c>
      <c r="C21" s="174"/>
      <c r="D21" s="172" t="s">
        <v>27</v>
      </c>
      <c r="E21" s="172"/>
      <c r="F21" s="172" t="s">
        <v>27</v>
      </c>
      <c r="G21" s="175"/>
      <c r="H21" s="175"/>
      <c r="I21" s="173"/>
      <c r="J21" s="172" t="s">
        <v>27</v>
      </c>
      <c r="K21" s="106"/>
      <c r="L21" s="106"/>
    </row>
    <row r="22" spans="1:12" ht="22.5">
      <c r="A22" s="172" t="s">
        <v>28</v>
      </c>
      <c r="B22" s="62" t="s">
        <v>29</v>
      </c>
      <c r="C22" s="174"/>
      <c r="D22" s="172" t="s">
        <v>27</v>
      </c>
      <c r="E22" s="172"/>
      <c r="F22" s="172" t="s">
        <v>27</v>
      </c>
      <c r="G22" s="175"/>
      <c r="H22" s="175"/>
      <c r="I22" s="173"/>
      <c r="J22" s="172" t="s">
        <v>27</v>
      </c>
      <c r="K22" s="106"/>
      <c r="L22" s="106"/>
    </row>
    <row r="23" spans="1:12" ht="22.5">
      <c r="A23" s="172" t="s">
        <v>30</v>
      </c>
      <c r="B23" s="62" t="s">
        <v>31</v>
      </c>
      <c r="C23" s="171"/>
      <c r="D23" s="172" t="s">
        <v>27</v>
      </c>
      <c r="E23" s="172"/>
      <c r="F23" s="175"/>
      <c r="G23" s="172" t="s">
        <v>27</v>
      </c>
      <c r="H23" s="176"/>
      <c r="I23" s="173"/>
      <c r="J23" s="172" t="s">
        <v>27</v>
      </c>
      <c r="K23" s="106"/>
      <c r="L23" s="106"/>
    </row>
    <row r="24" spans="1:12">
      <c r="A24" s="172" t="s">
        <v>32</v>
      </c>
      <c r="B24" s="62" t="s">
        <v>33</v>
      </c>
      <c r="C24" s="171"/>
      <c r="D24" s="172" t="s">
        <v>27</v>
      </c>
      <c r="E24" s="172" t="s">
        <v>27</v>
      </c>
      <c r="F24" s="172"/>
      <c r="G24" s="172" t="s">
        <v>27</v>
      </c>
      <c r="H24" s="175"/>
      <c r="I24" s="173"/>
      <c r="J24" s="172" t="s">
        <v>27</v>
      </c>
      <c r="K24" s="106"/>
      <c r="L24" s="106"/>
    </row>
    <row r="25" spans="1:12">
      <c r="A25" s="172" t="s">
        <v>34</v>
      </c>
      <c r="B25" s="62" t="s">
        <v>35</v>
      </c>
      <c r="C25" s="171"/>
      <c r="D25" s="172" t="s">
        <v>27</v>
      </c>
      <c r="E25" s="172" t="s">
        <v>27</v>
      </c>
      <c r="F25" s="172"/>
      <c r="G25" s="172" t="s">
        <v>27</v>
      </c>
      <c r="H25" s="175"/>
      <c r="I25" s="173"/>
      <c r="J25" s="172" t="s">
        <v>27</v>
      </c>
      <c r="K25" s="106"/>
      <c r="L25" s="106"/>
    </row>
    <row r="26" spans="1:12" ht="22.5">
      <c r="A26" s="172" t="s">
        <v>36</v>
      </c>
      <c r="B26" s="62" t="s">
        <v>37</v>
      </c>
      <c r="C26" s="171"/>
      <c r="D26" s="172"/>
      <c r="E26" s="172" t="s">
        <v>27</v>
      </c>
      <c r="F26" s="172" t="s">
        <v>27</v>
      </c>
      <c r="G26" s="175"/>
      <c r="H26" s="175"/>
      <c r="I26" s="173"/>
      <c r="J26" s="172"/>
      <c r="K26" s="106"/>
      <c r="L26" s="106"/>
    </row>
    <row r="27" spans="1:12" ht="22.5">
      <c r="A27" s="172" t="s">
        <v>38</v>
      </c>
      <c r="B27" s="62" t="s">
        <v>39</v>
      </c>
      <c r="C27" s="174"/>
      <c r="D27" s="172" t="s">
        <v>27</v>
      </c>
      <c r="E27" s="172" t="s">
        <v>27</v>
      </c>
      <c r="F27" s="172" t="s">
        <v>27</v>
      </c>
      <c r="G27" s="172"/>
      <c r="H27" s="172">
        <v>1114626.1299999999</v>
      </c>
      <c r="I27" s="173">
        <v>1114626.1299999999</v>
      </c>
      <c r="J27" s="172"/>
      <c r="K27" s="106"/>
      <c r="L27" s="106"/>
    </row>
    <row r="28" spans="1:12">
      <c r="A28" s="165" t="s">
        <v>40</v>
      </c>
      <c r="B28" s="129" t="s">
        <v>41</v>
      </c>
      <c r="C28" s="174"/>
      <c r="D28" s="172">
        <v>322861</v>
      </c>
      <c r="E28" s="172"/>
      <c r="F28" s="172"/>
      <c r="G28" s="172"/>
      <c r="H28" s="172">
        <v>4099127.13</v>
      </c>
      <c r="I28" s="173">
        <v>4421988.13</v>
      </c>
      <c r="J28" s="165"/>
      <c r="K28" s="106"/>
      <c r="L28" s="106"/>
    </row>
    <row r="29" spans="1:12" ht="22.5">
      <c r="A29" s="172" t="s">
        <v>42</v>
      </c>
      <c r="B29" s="62" t="s">
        <v>26</v>
      </c>
      <c r="C29" s="174"/>
      <c r="D29" s="172" t="s">
        <v>27</v>
      </c>
      <c r="E29" s="172"/>
      <c r="F29" s="172" t="s">
        <v>27</v>
      </c>
      <c r="G29" s="175"/>
      <c r="H29" s="175"/>
      <c r="I29" s="173"/>
      <c r="J29" s="172" t="s">
        <v>27</v>
      </c>
      <c r="K29" s="106"/>
      <c r="L29" s="106"/>
    </row>
    <row r="30" spans="1:12" ht="22.5">
      <c r="A30" s="172" t="s">
        <v>43</v>
      </c>
      <c r="B30" s="62" t="s">
        <v>29</v>
      </c>
      <c r="C30" s="174"/>
      <c r="D30" s="172" t="s">
        <v>27</v>
      </c>
      <c r="E30" s="172"/>
      <c r="F30" s="172" t="s">
        <v>27</v>
      </c>
      <c r="G30" s="175"/>
      <c r="H30" s="175"/>
      <c r="I30" s="173"/>
      <c r="J30" s="172" t="s">
        <v>27</v>
      </c>
      <c r="K30" s="106"/>
      <c r="L30" s="106"/>
    </row>
    <row r="31" spans="1:12" ht="22.5">
      <c r="A31" s="172" t="s">
        <v>44</v>
      </c>
      <c r="B31" s="62" t="s">
        <v>45</v>
      </c>
      <c r="C31" s="174"/>
      <c r="D31" s="172" t="s">
        <v>27</v>
      </c>
      <c r="E31" s="172"/>
      <c r="F31" s="175"/>
      <c r="G31" s="172" t="s">
        <v>27</v>
      </c>
      <c r="H31" s="176"/>
      <c r="I31" s="173"/>
      <c r="J31" s="172" t="s">
        <v>27</v>
      </c>
      <c r="K31" s="106"/>
      <c r="L31" s="106"/>
    </row>
    <row r="32" spans="1:12">
      <c r="A32" s="172" t="s">
        <v>46</v>
      </c>
      <c r="B32" s="62" t="s">
        <v>33</v>
      </c>
      <c r="C32" s="174"/>
      <c r="D32" s="172" t="s">
        <v>27</v>
      </c>
      <c r="E32" s="172" t="s">
        <v>27</v>
      </c>
      <c r="F32" s="172"/>
      <c r="G32" s="172" t="s">
        <v>27</v>
      </c>
      <c r="H32" s="175"/>
      <c r="I32" s="173"/>
      <c r="J32" s="172" t="s">
        <v>27</v>
      </c>
      <c r="K32" s="106"/>
      <c r="L32" s="106"/>
    </row>
    <row r="33" spans="1:12">
      <c r="A33" s="172" t="s">
        <v>47</v>
      </c>
      <c r="B33" s="62" t="s">
        <v>35</v>
      </c>
      <c r="C33" s="174"/>
      <c r="D33" s="172" t="s">
        <v>27</v>
      </c>
      <c r="E33" s="172" t="s">
        <v>27</v>
      </c>
      <c r="F33" s="172"/>
      <c r="G33" s="172" t="s">
        <v>27</v>
      </c>
      <c r="H33" s="175"/>
      <c r="I33" s="173"/>
      <c r="J33" s="172" t="s">
        <v>27</v>
      </c>
      <c r="K33" s="106"/>
      <c r="L33" s="106"/>
    </row>
    <row r="34" spans="1:12" ht="22.5">
      <c r="A34" s="172" t="s">
        <v>48</v>
      </c>
      <c r="B34" s="62" t="s">
        <v>37</v>
      </c>
      <c r="C34" s="174"/>
      <c r="D34" s="172">
        <v>0.28999999999999998</v>
      </c>
      <c r="E34" s="172" t="s">
        <v>27</v>
      </c>
      <c r="F34" s="172" t="s">
        <v>27</v>
      </c>
      <c r="G34" s="175"/>
      <c r="H34" s="175"/>
      <c r="I34" s="173">
        <v>0.28999999999999998</v>
      </c>
      <c r="J34" s="172"/>
      <c r="K34" s="106"/>
      <c r="L34" s="106"/>
    </row>
    <row r="35" spans="1:12" ht="22.5">
      <c r="A35" s="172" t="s">
        <v>49</v>
      </c>
      <c r="B35" s="177" t="s">
        <v>39</v>
      </c>
      <c r="C35" s="174"/>
      <c r="D35" s="172" t="s">
        <v>27</v>
      </c>
      <c r="E35" s="172" t="s">
        <v>27</v>
      </c>
      <c r="F35" s="172" t="s">
        <v>27</v>
      </c>
      <c r="G35" s="172"/>
      <c r="H35" s="172">
        <v>226125.69</v>
      </c>
      <c r="I35" s="173">
        <v>226125.29</v>
      </c>
      <c r="J35" s="172"/>
      <c r="K35" s="106"/>
      <c r="L35" s="106"/>
    </row>
    <row r="36" spans="1:12" ht="23.25" customHeight="1">
      <c r="A36" s="165" t="s">
        <v>50</v>
      </c>
      <c r="B36" s="178" t="s">
        <v>51</v>
      </c>
      <c r="C36" s="174"/>
      <c r="D36" s="179">
        <v>322861.28999999998</v>
      </c>
      <c r="E36" s="172"/>
      <c r="F36" s="172"/>
      <c r="G36" s="172"/>
      <c r="H36" s="172">
        <f>H28+H35</f>
        <v>4325252.82</v>
      </c>
      <c r="I36" s="180">
        <f>D36+H36</f>
        <v>4648114.1100000003</v>
      </c>
      <c r="J36" s="172"/>
      <c r="K36" s="106"/>
      <c r="L36" s="106"/>
    </row>
    <row r="37" spans="1:12">
      <c r="A37" s="207" t="s">
        <v>52</v>
      </c>
      <c r="B37" s="207"/>
      <c r="C37" s="181"/>
      <c r="D37" s="181"/>
      <c r="E37" s="181"/>
      <c r="F37" s="181"/>
      <c r="G37" s="181"/>
      <c r="H37" s="181"/>
      <c r="I37" s="181"/>
      <c r="J37" s="181"/>
      <c r="K37" s="106"/>
      <c r="L37" s="106"/>
    </row>
    <row r="38" spans="1:12">
      <c r="A38" s="208"/>
      <c r="B38" s="208"/>
      <c r="C38" s="208"/>
      <c r="D38" s="4"/>
      <c r="E38" s="208"/>
      <c r="F38" s="208"/>
      <c r="G38" s="3"/>
      <c r="H38" s="208"/>
      <c r="I38" s="208"/>
      <c r="J38" s="208"/>
    </row>
    <row r="39" spans="1:12">
      <c r="A39" s="209"/>
      <c r="B39" s="209"/>
      <c r="C39" s="209"/>
      <c r="D39" s="5"/>
      <c r="E39" s="210" t="s">
        <v>147</v>
      </c>
      <c r="F39" s="210"/>
      <c r="G39" s="3"/>
      <c r="H39" s="210"/>
      <c r="I39" s="210"/>
      <c r="J39" s="210"/>
    </row>
    <row r="40" spans="1:12">
      <c r="A40" s="6"/>
      <c r="B40" s="6"/>
      <c r="C40" s="6"/>
      <c r="D40" s="5"/>
      <c r="E40" s="7"/>
      <c r="F40" s="7"/>
      <c r="G40" s="3"/>
      <c r="H40" s="7"/>
      <c r="I40" s="7"/>
      <c r="J40" s="7"/>
    </row>
    <row r="41" spans="1:12">
      <c r="A41" s="204"/>
      <c r="B41" s="204"/>
      <c r="C41" s="204"/>
      <c r="D41" s="8"/>
      <c r="E41" s="204"/>
      <c r="F41" s="204"/>
      <c r="G41" s="9"/>
      <c r="H41" s="204"/>
      <c r="I41" s="204"/>
      <c r="J41" s="204"/>
    </row>
    <row r="42" spans="1:12">
      <c r="A42" s="205"/>
      <c r="B42" s="205"/>
      <c r="C42" s="205"/>
      <c r="D42" s="11"/>
      <c r="E42" s="206"/>
      <c r="F42" s="206"/>
      <c r="G42" s="9"/>
      <c r="H42" s="206"/>
      <c r="I42" s="206"/>
      <c r="J42" s="206"/>
    </row>
    <row r="43" spans="1:12">
      <c r="A43" s="12"/>
      <c r="B43" s="12"/>
      <c r="C43" s="12"/>
      <c r="D43" s="3"/>
      <c r="E43" s="3"/>
      <c r="F43" s="3"/>
      <c r="G43" s="3"/>
      <c r="H43" s="3"/>
      <c r="I43" s="3"/>
      <c r="J43" s="3"/>
    </row>
    <row r="44" spans="1:12">
      <c r="A44" s="13"/>
      <c r="B44" s="13"/>
      <c r="C44" s="3"/>
      <c r="D44" s="3"/>
      <c r="E44" s="3"/>
      <c r="F44" s="3"/>
      <c r="G44" s="3"/>
      <c r="H44" s="3"/>
      <c r="I44" s="3"/>
      <c r="J44" s="3"/>
    </row>
    <row r="45" spans="1:12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spans="1:1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2">
      <c r="A47" s="13"/>
      <c r="B47" s="13"/>
      <c r="C47" s="13"/>
      <c r="D47" s="13"/>
      <c r="E47" s="13"/>
      <c r="F47" s="13"/>
      <c r="G47" s="13"/>
      <c r="H47" s="13"/>
      <c r="I47" s="13"/>
      <c r="J47" s="13"/>
    </row>
  </sheetData>
  <mergeCells count="29">
    <mergeCell ref="A10:J10"/>
    <mergeCell ref="A5:J5"/>
    <mergeCell ref="A6:J6"/>
    <mergeCell ref="A7:J7"/>
    <mergeCell ref="A8:J8"/>
    <mergeCell ref="A9:J9"/>
    <mergeCell ref="A11:J11"/>
    <mergeCell ref="A12:J12"/>
    <mergeCell ref="A14:J14"/>
    <mergeCell ref="C15:E15"/>
    <mergeCell ref="A17:A18"/>
    <mergeCell ref="B17:B18"/>
    <mergeCell ref="C17:C18"/>
    <mergeCell ref="D17:H17"/>
    <mergeCell ref="I17:I18"/>
    <mergeCell ref="J17:J18"/>
    <mergeCell ref="A37:B37"/>
    <mergeCell ref="A38:C38"/>
    <mergeCell ref="E38:F38"/>
    <mergeCell ref="H38:J38"/>
    <mergeCell ref="A39:C39"/>
    <mergeCell ref="E39:F39"/>
    <mergeCell ref="H39:J39"/>
    <mergeCell ref="A41:C41"/>
    <mergeCell ref="E41:F41"/>
    <mergeCell ref="H41:J41"/>
    <mergeCell ref="A42:C42"/>
    <mergeCell ref="E42:F42"/>
    <mergeCell ref="H42:J4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I4" sqref="I4"/>
    </sheetView>
  </sheetViews>
  <sheetFormatPr defaultRowHeight="15"/>
  <cols>
    <col min="1" max="1" width="8" customWidth="1"/>
    <col min="2" max="2" width="0" hidden="1" customWidth="1"/>
    <col min="3" max="3" width="30.140625" customWidth="1"/>
    <col min="4" max="4" width="15.85546875" customWidth="1"/>
    <col min="5" max="5" width="0" hidden="1" customWidth="1"/>
    <col min="6" max="6" width="2.140625" hidden="1" customWidth="1"/>
    <col min="7" max="7" width="5.7109375" customWidth="1"/>
    <col min="8" max="8" width="10.5703125" customWidth="1"/>
    <col min="9" max="9" width="13.140625" customWidth="1"/>
  </cols>
  <sheetData>
    <row r="1" spans="1:9">
      <c r="A1" s="24"/>
      <c r="B1" s="24"/>
      <c r="C1" s="24"/>
      <c r="D1" s="24"/>
      <c r="E1" s="24"/>
      <c r="F1" s="24"/>
      <c r="G1" s="21" t="s">
        <v>0</v>
      </c>
      <c r="H1" s="21"/>
      <c r="I1" s="24"/>
    </row>
    <row r="2" spans="1:9">
      <c r="A2" s="182"/>
      <c r="B2" s="108"/>
      <c r="C2" s="21"/>
      <c r="D2" s="24" t="s">
        <v>339</v>
      </c>
    </row>
    <row r="3" spans="1:9">
      <c r="A3" s="24"/>
      <c r="B3" s="24"/>
      <c r="C3" s="24"/>
      <c r="D3" s="24" t="s">
        <v>340</v>
      </c>
      <c r="E3" s="24"/>
      <c r="F3" s="21" t="s">
        <v>53</v>
      </c>
      <c r="G3" s="24"/>
      <c r="H3" s="21"/>
      <c r="I3" s="21"/>
    </row>
    <row r="4" spans="1:9">
      <c r="A4" s="24"/>
      <c r="B4" s="24"/>
      <c r="C4" s="24"/>
      <c r="D4" s="24"/>
      <c r="E4" s="24"/>
      <c r="F4" s="23" t="s">
        <v>148</v>
      </c>
      <c r="G4" s="24"/>
      <c r="H4" s="23"/>
      <c r="I4" s="24"/>
    </row>
    <row r="5" spans="1:9">
      <c r="A5" s="226" t="s">
        <v>54</v>
      </c>
      <c r="B5" s="227"/>
      <c r="C5" s="227"/>
      <c r="D5" s="227"/>
      <c r="E5" s="227"/>
      <c r="F5" s="227"/>
      <c r="G5" s="227"/>
      <c r="H5" s="227"/>
      <c r="I5" s="227"/>
    </row>
    <row r="6" spans="1:9">
      <c r="A6" s="228" t="s">
        <v>55</v>
      </c>
      <c r="B6" s="227"/>
      <c r="C6" s="227"/>
      <c r="D6" s="227"/>
      <c r="E6" s="227"/>
      <c r="F6" s="227"/>
      <c r="G6" s="227"/>
      <c r="H6" s="227"/>
      <c r="I6" s="227"/>
    </row>
    <row r="7" spans="1:9">
      <c r="A7" s="229" t="s">
        <v>4</v>
      </c>
      <c r="B7" s="230"/>
      <c r="C7" s="230"/>
      <c r="D7" s="230"/>
      <c r="E7" s="230"/>
      <c r="F7" s="230"/>
      <c r="G7" s="230"/>
      <c r="H7" s="230"/>
      <c r="I7" s="230"/>
    </row>
    <row r="8" spans="1:9">
      <c r="A8" s="224" t="s">
        <v>5</v>
      </c>
      <c r="B8" s="225"/>
      <c r="C8" s="225"/>
      <c r="D8" s="225"/>
      <c r="E8" s="225"/>
      <c r="F8" s="225"/>
      <c r="G8" s="225"/>
      <c r="H8" s="225"/>
      <c r="I8" s="225"/>
    </row>
    <row r="9" spans="1:9">
      <c r="A9" s="224" t="s">
        <v>6</v>
      </c>
      <c r="B9" s="225"/>
      <c r="C9" s="225"/>
      <c r="D9" s="225"/>
      <c r="E9" s="225"/>
      <c r="F9" s="225"/>
      <c r="G9" s="225"/>
      <c r="H9" s="225"/>
      <c r="I9" s="225"/>
    </row>
    <row r="10" spans="1:9">
      <c r="A10" s="224" t="s">
        <v>56</v>
      </c>
      <c r="B10" s="225"/>
      <c r="C10" s="225"/>
      <c r="D10" s="225"/>
      <c r="E10" s="225"/>
      <c r="F10" s="225"/>
      <c r="G10" s="225"/>
      <c r="H10" s="225"/>
      <c r="I10" s="225"/>
    </row>
    <row r="11" spans="1:9">
      <c r="A11" s="224" t="s">
        <v>57</v>
      </c>
      <c r="B11" s="227"/>
      <c r="C11" s="227"/>
      <c r="D11" s="227"/>
      <c r="E11" s="227"/>
      <c r="F11" s="227"/>
      <c r="G11" s="227"/>
      <c r="H11" s="227"/>
      <c r="I11" s="227"/>
    </row>
    <row r="12" spans="1:9">
      <c r="A12" s="229" t="s">
        <v>58</v>
      </c>
      <c r="B12" s="230"/>
      <c r="C12" s="230"/>
      <c r="D12" s="230"/>
      <c r="E12" s="230"/>
      <c r="F12" s="230"/>
      <c r="G12" s="230"/>
      <c r="H12" s="230"/>
      <c r="I12" s="230"/>
    </row>
    <row r="13" spans="1:9">
      <c r="A13" s="224"/>
      <c r="B13" s="224"/>
      <c r="C13" s="224"/>
      <c r="D13" s="224"/>
      <c r="E13" s="224"/>
      <c r="F13" s="224"/>
      <c r="G13" s="224"/>
      <c r="H13" s="224"/>
      <c r="I13" s="224"/>
    </row>
    <row r="14" spans="1:9">
      <c r="A14" s="229" t="s">
        <v>59</v>
      </c>
      <c r="B14" s="230"/>
      <c r="C14" s="230"/>
      <c r="D14" s="230"/>
      <c r="E14" s="230"/>
      <c r="F14" s="230"/>
      <c r="G14" s="230"/>
      <c r="H14" s="230"/>
      <c r="I14" s="230"/>
    </row>
    <row r="15" spans="1:9">
      <c r="A15" s="183"/>
      <c r="B15" s="108"/>
      <c r="C15" s="108"/>
      <c r="D15" s="108"/>
      <c r="E15" s="108"/>
      <c r="F15" s="108"/>
      <c r="G15" s="108"/>
      <c r="H15" s="108"/>
      <c r="I15" s="108"/>
    </row>
    <row r="16" spans="1:9">
      <c r="A16" s="224" t="s">
        <v>60</v>
      </c>
      <c r="B16" s="225"/>
      <c r="C16" s="225"/>
      <c r="D16" s="225"/>
      <c r="E16" s="225"/>
      <c r="F16" s="225"/>
      <c r="G16" s="225"/>
      <c r="H16" s="225"/>
      <c r="I16" s="225"/>
    </row>
    <row r="17" spans="1:9">
      <c r="A17" s="224" t="s">
        <v>11</v>
      </c>
      <c r="B17" s="225"/>
      <c r="C17" s="225"/>
      <c r="D17" s="225"/>
      <c r="E17" s="225"/>
      <c r="F17" s="225"/>
      <c r="G17" s="225"/>
      <c r="H17" s="225"/>
      <c r="I17" s="225"/>
    </row>
    <row r="18" spans="1:9" ht="15.75" customHeight="1">
      <c r="A18" s="232" t="s">
        <v>338</v>
      </c>
      <c r="B18" s="225"/>
      <c r="C18" s="225"/>
      <c r="D18" s="225"/>
      <c r="E18" s="225"/>
      <c r="F18" s="225"/>
      <c r="G18" s="225"/>
      <c r="H18" s="225"/>
      <c r="I18" s="225"/>
    </row>
    <row r="19" spans="1:9" ht="36" customHeight="1">
      <c r="A19" s="217" t="s">
        <v>13</v>
      </c>
      <c r="B19" s="217"/>
      <c r="C19" s="217" t="s">
        <v>14</v>
      </c>
      <c r="D19" s="233"/>
      <c r="E19" s="233"/>
      <c r="F19" s="233"/>
      <c r="G19" s="165" t="s">
        <v>61</v>
      </c>
      <c r="H19" s="165" t="s">
        <v>62</v>
      </c>
      <c r="I19" s="165" t="s">
        <v>63</v>
      </c>
    </row>
    <row r="20" spans="1:9">
      <c r="A20" s="178" t="s">
        <v>64</v>
      </c>
      <c r="B20" s="184" t="s">
        <v>65</v>
      </c>
      <c r="C20" s="234" t="s">
        <v>65</v>
      </c>
      <c r="D20" s="235"/>
      <c r="E20" s="235"/>
      <c r="F20" s="235"/>
      <c r="G20" s="184"/>
      <c r="H20" s="185">
        <f>H21+H27</f>
        <v>14124112.66</v>
      </c>
      <c r="I20" s="186">
        <f>I21+I27</f>
        <v>15418672</v>
      </c>
    </row>
    <row r="21" spans="1:9">
      <c r="A21" s="177" t="s">
        <v>66</v>
      </c>
      <c r="B21" s="187" t="s">
        <v>67</v>
      </c>
      <c r="C21" s="231" t="s">
        <v>67</v>
      </c>
      <c r="D21" s="231"/>
      <c r="E21" s="231"/>
      <c r="F21" s="231"/>
      <c r="G21" s="187"/>
      <c r="H21" s="188">
        <f>H22+H23+H24+H25</f>
        <v>1170221.3800000001</v>
      </c>
      <c r="I21" s="189">
        <f>I22+I23+I24+I25</f>
        <v>1517117</v>
      </c>
    </row>
    <row r="22" spans="1:9" ht="9.75" customHeight="1">
      <c r="A22" s="177" t="s">
        <v>68</v>
      </c>
      <c r="B22" s="187" t="s">
        <v>69</v>
      </c>
      <c r="C22" s="231" t="s">
        <v>69</v>
      </c>
      <c r="D22" s="231"/>
      <c r="E22" s="231"/>
      <c r="F22" s="231"/>
      <c r="G22" s="187"/>
      <c r="H22" s="190">
        <v>136334.79</v>
      </c>
      <c r="I22" s="189">
        <v>200302</v>
      </c>
    </row>
    <row r="23" spans="1:9" ht="11.25" customHeight="1">
      <c r="A23" s="177" t="s">
        <v>70</v>
      </c>
      <c r="B23" s="191" t="s">
        <v>71</v>
      </c>
      <c r="C23" s="236" t="s">
        <v>71</v>
      </c>
      <c r="D23" s="236"/>
      <c r="E23" s="236"/>
      <c r="F23" s="236"/>
      <c r="G23" s="191"/>
      <c r="H23" s="188">
        <v>332278.90000000002</v>
      </c>
      <c r="I23" s="189">
        <v>273512</v>
      </c>
    </row>
    <row r="24" spans="1:9">
      <c r="A24" s="177" t="s">
        <v>72</v>
      </c>
      <c r="B24" s="187" t="s">
        <v>73</v>
      </c>
      <c r="C24" s="236" t="s">
        <v>73</v>
      </c>
      <c r="D24" s="236"/>
      <c r="E24" s="236"/>
      <c r="F24" s="236"/>
      <c r="G24" s="187"/>
      <c r="H24" s="188">
        <v>560794.84</v>
      </c>
      <c r="I24" s="189">
        <v>920536</v>
      </c>
    </row>
    <row r="25" spans="1:9">
      <c r="A25" s="177" t="s">
        <v>74</v>
      </c>
      <c r="B25" s="191" t="s">
        <v>75</v>
      </c>
      <c r="C25" s="236" t="s">
        <v>75</v>
      </c>
      <c r="D25" s="236"/>
      <c r="E25" s="236"/>
      <c r="F25" s="236"/>
      <c r="G25" s="191"/>
      <c r="H25" s="188">
        <v>140812.85</v>
      </c>
      <c r="I25" s="189">
        <v>122767</v>
      </c>
    </row>
    <row r="26" spans="1:9">
      <c r="A26" s="177" t="s">
        <v>76</v>
      </c>
      <c r="B26" s="187" t="s">
        <v>77</v>
      </c>
      <c r="C26" s="236" t="s">
        <v>77</v>
      </c>
      <c r="D26" s="236"/>
      <c r="E26" s="236"/>
      <c r="F26" s="236"/>
      <c r="G26" s="187"/>
      <c r="H26" s="188"/>
      <c r="I26" s="189"/>
    </row>
    <row r="27" spans="1:9">
      <c r="A27" s="177" t="s">
        <v>78</v>
      </c>
      <c r="B27" s="187" t="s">
        <v>79</v>
      </c>
      <c r="C27" s="236" t="s">
        <v>79</v>
      </c>
      <c r="D27" s="236"/>
      <c r="E27" s="236"/>
      <c r="F27" s="236"/>
      <c r="G27" s="187">
        <v>16</v>
      </c>
      <c r="H27" s="188">
        <v>12953891.279999999</v>
      </c>
      <c r="I27" s="189">
        <v>13901555</v>
      </c>
    </row>
    <row r="28" spans="1:9">
      <c r="A28" s="177" t="s">
        <v>80</v>
      </c>
      <c r="B28" s="191" t="s">
        <v>81</v>
      </c>
      <c r="C28" s="236" t="s">
        <v>81</v>
      </c>
      <c r="D28" s="236"/>
      <c r="E28" s="236"/>
      <c r="F28" s="236"/>
      <c r="G28" s="191"/>
      <c r="H28" s="188">
        <v>12953891.279999999</v>
      </c>
      <c r="I28" s="189">
        <v>13901555</v>
      </c>
    </row>
    <row r="29" spans="1:9">
      <c r="A29" s="177" t="s">
        <v>82</v>
      </c>
      <c r="B29" s="191" t="s">
        <v>83</v>
      </c>
      <c r="C29" s="236" t="s">
        <v>83</v>
      </c>
      <c r="D29" s="236"/>
      <c r="E29" s="236"/>
      <c r="F29" s="236"/>
      <c r="G29" s="191"/>
      <c r="H29" s="188"/>
      <c r="I29" s="189"/>
    </row>
    <row r="30" spans="1:9">
      <c r="A30" s="178" t="s">
        <v>84</v>
      </c>
      <c r="B30" s="184" t="s">
        <v>85</v>
      </c>
      <c r="C30" s="234" t="s">
        <v>85</v>
      </c>
      <c r="D30" s="234"/>
      <c r="E30" s="234"/>
      <c r="F30" s="234"/>
      <c r="G30" s="184"/>
      <c r="H30" s="185">
        <f>H31+H32+H33+H34+H35+H36+H37+H38+H39+H40+H41+H42+H43+H44</f>
        <v>13847388.91</v>
      </c>
      <c r="I30" s="186">
        <f>I31+I32+I33+I34+I35+I36+I37+I38+I39+I40+I41+I42+I43+I44</f>
        <v>14266823</v>
      </c>
    </row>
    <row r="31" spans="1:9">
      <c r="A31" s="177" t="s">
        <v>66</v>
      </c>
      <c r="B31" s="187" t="s">
        <v>86</v>
      </c>
      <c r="C31" s="236" t="s">
        <v>87</v>
      </c>
      <c r="D31" s="237"/>
      <c r="E31" s="237"/>
      <c r="F31" s="237"/>
      <c r="G31" s="187">
        <v>17.2</v>
      </c>
      <c r="H31" s="188">
        <v>8819114.2200000007</v>
      </c>
      <c r="I31" s="189">
        <v>8870520</v>
      </c>
    </row>
    <row r="32" spans="1:9">
      <c r="A32" s="177" t="s">
        <v>76</v>
      </c>
      <c r="B32" s="187" t="s">
        <v>88</v>
      </c>
      <c r="C32" s="236" t="s">
        <v>89</v>
      </c>
      <c r="D32" s="237"/>
      <c r="E32" s="237"/>
      <c r="F32" s="237"/>
      <c r="G32" s="187">
        <v>20</v>
      </c>
      <c r="H32" s="188">
        <v>1188377.8600000001</v>
      </c>
      <c r="I32" s="189">
        <v>1225618</v>
      </c>
    </row>
    <row r="33" spans="1:9">
      <c r="A33" s="177" t="s">
        <v>78</v>
      </c>
      <c r="B33" s="187" t="s">
        <v>90</v>
      </c>
      <c r="C33" s="236" t="s">
        <v>91</v>
      </c>
      <c r="D33" s="237"/>
      <c r="E33" s="237"/>
      <c r="F33" s="237"/>
      <c r="G33" s="187">
        <v>20</v>
      </c>
      <c r="H33" s="188">
        <v>656487.43999999994</v>
      </c>
      <c r="I33" s="189">
        <v>570096</v>
      </c>
    </row>
    <row r="34" spans="1:9">
      <c r="A34" s="177" t="s">
        <v>92</v>
      </c>
      <c r="B34" s="187" t="s">
        <v>93</v>
      </c>
      <c r="C34" s="231" t="s">
        <v>94</v>
      </c>
      <c r="D34" s="237"/>
      <c r="E34" s="237"/>
      <c r="F34" s="237"/>
      <c r="G34" s="187">
        <v>20</v>
      </c>
      <c r="H34" s="188">
        <v>398.82</v>
      </c>
      <c r="I34" s="189">
        <v>1748</v>
      </c>
    </row>
    <row r="35" spans="1:9">
      <c r="A35" s="177" t="s">
        <v>95</v>
      </c>
      <c r="B35" s="187" t="s">
        <v>96</v>
      </c>
      <c r="C35" s="231" t="s">
        <v>97</v>
      </c>
      <c r="D35" s="237"/>
      <c r="E35" s="237"/>
      <c r="F35" s="237"/>
      <c r="G35" s="187">
        <v>20</v>
      </c>
      <c r="H35" s="188">
        <v>138900.79999999999</v>
      </c>
      <c r="I35" s="189">
        <v>111477</v>
      </c>
    </row>
    <row r="36" spans="1:9">
      <c r="A36" s="177" t="s">
        <v>98</v>
      </c>
      <c r="B36" s="187" t="s">
        <v>99</v>
      </c>
      <c r="C36" s="231" t="s">
        <v>100</v>
      </c>
      <c r="D36" s="237"/>
      <c r="E36" s="237"/>
      <c r="F36" s="237"/>
      <c r="G36" s="187">
        <v>20</v>
      </c>
      <c r="H36" s="188">
        <v>7269.3</v>
      </c>
      <c r="I36" s="189">
        <v>17183</v>
      </c>
    </row>
    <row r="37" spans="1:9">
      <c r="A37" s="177" t="s">
        <v>101</v>
      </c>
      <c r="B37" s="187" t="s">
        <v>102</v>
      </c>
      <c r="C37" s="231" t="s">
        <v>103</v>
      </c>
      <c r="D37" s="237"/>
      <c r="E37" s="237"/>
      <c r="F37" s="237"/>
      <c r="G37" s="187">
        <v>20</v>
      </c>
      <c r="H37" s="188">
        <v>332634.48</v>
      </c>
      <c r="I37" s="188">
        <v>702562</v>
      </c>
    </row>
    <row r="38" spans="1:9">
      <c r="A38" s="177" t="s">
        <v>104</v>
      </c>
      <c r="B38" s="187" t="s">
        <v>105</v>
      </c>
      <c r="C38" s="236" t="s">
        <v>105</v>
      </c>
      <c r="D38" s="237"/>
      <c r="E38" s="237"/>
      <c r="F38" s="237"/>
      <c r="G38" s="187">
        <v>20</v>
      </c>
      <c r="H38" s="188">
        <v>283.44</v>
      </c>
      <c r="I38" s="188">
        <v>146</v>
      </c>
    </row>
    <row r="39" spans="1:9">
      <c r="A39" s="177" t="s">
        <v>106</v>
      </c>
      <c r="B39" s="187" t="s">
        <v>107</v>
      </c>
      <c r="C39" s="231" t="s">
        <v>107</v>
      </c>
      <c r="D39" s="237"/>
      <c r="E39" s="237"/>
      <c r="F39" s="237"/>
      <c r="G39" s="187">
        <v>20</v>
      </c>
      <c r="H39" s="188">
        <v>1465744.5</v>
      </c>
      <c r="I39" s="188">
        <v>1507229</v>
      </c>
    </row>
    <row r="40" spans="1:9">
      <c r="A40" s="177" t="s">
        <v>108</v>
      </c>
      <c r="B40" s="187" t="s">
        <v>109</v>
      </c>
      <c r="C40" s="236" t="s">
        <v>110</v>
      </c>
      <c r="D40" s="233"/>
      <c r="E40" s="233"/>
      <c r="F40" s="233"/>
      <c r="G40" s="187">
        <v>20</v>
      </c>
      <c r="H40" s="188">
        <v>15680</v>
      </c>
      <c r="I40" s="188"/>
    </row>
    <row r="41" spans="1:9">
      <c r="A41" s="177" t="s">
        <v>111</v>
      </c>
      <c r="B41" s="187" t="s">
        <v>112</v>
      </c>
      <c r="C41" s="236" t="s">
        <v>113</v>
      </c>
      <c r="D41" s="237"/>
      <c r="E41" s="237"/>
      <c r="F41" s="237"/>
      <c r="G41" s="187">
        <v>20</v>
      </c>
      <c r="H41" s="188">
        <v>52891.91</v>
      </c>
      <c r="I41" s="188">
        <v>59165</v>
      </c>
    </row>
    <row r="42" spans="1:9">
      <c r="A42" s="177" t="s">
        <v>114</v>
      </c>
      <c r="B42" s="187" t="s">
        <v>115</v>
      </c>
      <c r="C42" s="236" t="s">
        <v>116</v>
      </c>
      <c r="D42" s="237"/>
      <c r="E42" s="237"/>
      <c r="F42" s="237"/>
      <c r="G42" s="187">
        <v>20</v>
      </c>
      <c r="H42" s="188">
        <v>583.53</v>
      </c>
      <c r="I42" s="188"/>
    </row>
    <row r="43" spans="1:9" ht="12.75" customHeight="1">
      <c r="A43" s="177" t="s">
        <v>117</v>
      </c>
      <c r="B43" s="187" t="s">
        <v>118</v>
      </c>
      <c r="C43" s="236" t="s">
        <v>119</v>
      </c>
      <c r="D43" s="237"/>
      <c r="E43" s="237"/>
      <c r="F43" s="237"/>
      <c r="G43" s="187">
        <v>20</v>
      </c>
      <c r="H43" s="188">
        <v>1077167.18</v>
      </c>
      <c r="I43" s="188">
        <v>807514</v>
      </c>
    </row>
    <row r="44" spans="1:9" ht="11.25" customHeight="1">
      <c r="A44" s="177" t="s">
        <v>120</v>
      </c>
      <c r="B44" s="187" t="s">
        <v>121</v>
      </c>
      <c r="C44" s="241" t="s">
        <v>122</v>
      </c>
      <c r="D44" s="242"/>
      <c r="E44" s="242"/>
      <c r="F44" s="243"/>
      <c r="G44" s="187">
        <v>20</v>
      </c>
      <c r="H44" s="192">
        <v>91855.43</v>
      </c>
      <c r="I44" s="192">
        <v>393565</v>
      </c>
    </row>
    <row r="45" spans="1:9">
      <c r="A45" s="184" t="s">
        <v>123</v>
      </c>
      <c r="B45" s="193" t="s">
        <v>124</v>
      </c>
      <c r="C45" s="238" t="s">
        <v>124</v>
      </c>
      <c r="D45" s="239"/>
      <c r="E45" s="239"/>
      <c r="F45" s="240"/>
      <c r="G45" s="193"/>
      <c r="H45" s="194">
        <f>H20-H30</f>
        <v>276723.75</v>
      </c>
      <c r="I45" s="194">
        <f>I20-I30</f>
        <v>1151849</v>
      </c>
    </row>
    <row r="46" spans="1:9">
      <c r="A46" s="184" t="s">
        <v>125</v>
      </c>
      <c r="B46" s="184" t="s">
        <v>126</v>
      </c>
      <c r="C46" s="244" t="s">
        <v>126</v>
      </c>
      <c r="D46" s="239"/>
      <c r="E46" s="239"/>
      <c r="F46" s="240"/>
      <c r="G46" s="195">
        <v>24</v>
      </c>
      <c r="H46" s="194">
        <v>-32219.57</v>
      </c>
      <c r="I46" s="194">
        <v>-10257</v>
      </c>
    </row>
    <row r="47" spans="1:9">
      <c r="A47" s="191" t="s">
        <v>127</v>
      </c>
      <c r="B47" s="187" t="s">
        <v>128</v>
      </c>
      <c r="C47" s="241" t="s">
        <v>129</v>
      </c>
      <c r="D47" s="242"/>
      <c r="E47" s="242"/>
      <c r="F47" s="243"/>
      <c r="G47" s="196"/>
      <c r="H47" s="192"/>
      <c r="I47" s="192"/>
    </row>
    <row r="48" spans="1:9">
      <c r="A48" s="191" t="s">
        <v>76</v>
      </c>
      <c r="B48" s="187" t="s">
        <v>130</v>
      </c>
      <c r="C48" s="241" t="s">
        <v>130</v>
      </c>
      <c r="D48" s="242"/>
      <c r="E48" s="242"/>
      <c r="F48" s="243"/>
      <c r="G48" s="196"/>
      <c r="H48" s="192"/>
      <c r="I48" s="192"/>
    </row>
    <row r="49" spans="1:9">
      <c r="A49" s="191" t="s">
        <v>131</v>
      </c>
      <c r="B49" s="187" t="s">
        <v>132</v>
      </c>
      <c r="C49" s="241" t="s">
        <v>133</v>
      </c>
      <c r="D49" s="242"/>
      <c r="E49" s="242"/>
      <c r="F49" s="243"/>
      <c r="G49" s="196"/>
      <c r="H49" s="192">
        <v>32219.57</v>
      </c>
      <c r="I49" s="192">
        <v>10257</v>
      </c>
    </row>
    <row r="50" spans="1:9">
      <c r="A50" s="184" t="s">
        <v>134</v>
      </c>
      <c r="B50" s="193" t="s">
        <v>135</v>
      </c>
      <c r="C50" s="238" t="s">
        <v>135</v>
      </c>
      <c r="D50" s="239"/>
      <c r="E50" s="239"/>
      <c r="F50" s="240"/>
      <c r="G50" s="196">
        <v>18</v>
      </c>
      <c r="H50" s="194">
        <v>-18378.490000000002</v>
      </c>
      <c r="I50" s="194">
        <v>-26966</v>
      </c>
    </row>
    <row r="51" spans="1:9" ht="24" customHeight="1">
      <c r="A51" s="184" t="s">
        <v>136</v>
      </c>
      <c r="B51" s="193" t="s">
        <v>137</v>
      </c>
      <c r="C51" s="245" t="s">
        <v>137</v>
      </c>
      <c r="D51" s="246"/>
      <c r="E51" s="246"/>
      <c r="F51" s="247"/>
      <c r="G51" s="197"/>
      <c r="H51" s="192"/>
      <c r="I51" s="192"/>
    </row>
    <row r="52" spans="1:9">
      <c r="A52" s="184" t="s">
        <v>138</v>
      </c>
      <c r="B52" s="193" t="s">
        <v>139</v>
      </c>
      <c r="C52" s="238" t="s">
        <v>139</v>
      </c>
      <c r="D52" s="239"/>
      <c r="E52" s="239"/>
      <c r="F52" s="240"/>
      <c r="G52" s="197"/>
      <c r="H52" s="192"/>
      <c r="I52" s="192"/>
    </row>
    <row r="53" spans="1:9" ht="21" customHeight="1">
      <c r="A53" s="184" t="s">
        <v>140</v>
      </c>
      <c r="B53" s="184" t="s">
        <v>141</v>
      </c>
      <c r="C53" s="248" t="s">
        <v>141</v>
      </c>
      <c r="D53" s="246"/>
      <c r="E53" s="246"/>
      <c r="F53" s="247"/>
      <c r="G53" s="197"/>
      <c r="H53" s="192"/>
      <c r="I53" s="192"/>
    </row>
    <row r="54" spans="1:9" ht="13.5" customHeight="1">
      <c r="A54" s="184" t="s">
        <v>66</v>
      </c>
      <c r="B54" s="184" t="s">
        <v>142</v>
      </c>
      <c r="C54" s="244" t="s">
        <v>142</v>
      </c>
      <c r="D54" s="239"/>
      <c r="E54" s="239"/>
      <c r="F54" s="240"/>
      <c r="G54" s="197"/>
      <c r="H54" s="192"/>
      <c r="I54" s="192"/>
    </row>
    <row r="55" spans="1:9" ht="12" customHeight="1">
      <c r="A55" s="184" t="s">
        <v>143</v>
      </c>
      <c r="B55" s="193" t="s">
        <v>144</v>
      </c>
      <c r="C55" s="238" t="s">
        <v>144</v>
      </c>
      <c r="D55" s="239"/>
      <c r="E55" s="239"/>
      <c r="F55" s="240"/>
      <c r="G55" s="197"/>
      <c r="H55" s="194">
        <f>H45+H46+H50</f>
        <v>226125.69</v>
      </c>
      <c r="I55" s="194">
        <f>I45+I46+I50</f>
        <v>1114626</v>
      </c>
    </row>
    <row r="56" spans="1:9">
      <c r="A56" s="191" t="s">
        <v>66</v>
      </c>
      <c r="B56" s="187" t="s">
        <v>145</v>
      </c>
      <c r="C56" s="241" t="s">
        <v>145</v>
      </c>
      <c r="D56" s="242"/>
      <c r="E56" s="242"/>
      <c r="F56" s="243"/>
      <c r="G56" s="196"/>
      <c r="H56" s="192"/>
      <c r="I56" s="192"/>
    </row>
    <row r="57" spans="1:9">
      <c r="A57" s="191" t="s">
        <v>76</v>
      </c>
      <c r="B57" s="187" t="s">
        <v>146</v>
      </c>
      <c r="C57" s="241" t="s">
        <v>146</v>
      </c>
      <c r="D57" s="242"/>
      <c r="E57" s="242"/>
      <c r="F57" s="243"/>
      <c r="G57" s="196"/>
      <c r="H57" s="192"/>
      <c r="I57" s="192"/>
    </row>
    <row r="58" spans="1:9">
      <c r="A58" s="198"/>
      <c r="B58" s="198"/>
      <c r="C58" s="198"/>
      <c r="D58" s="198"/>
      <c r="E58" s="24"/>
      <c r="F58" s="24"/>
      <c r="G58" s="199"/>
      <c r="H58" s="199"/>
      <c r="I58" s="199"/>
    </row>
    <row r="59" spans="1:9">
      <c r="A59" s="251"/>
      <c r="B59" s="251"/>
      <c r="C59" s="251"/>
      <c r="D59" s="251"/>
      <c r="E59" s="251"/>
      <c r="F59" s="251"/>
      <c r="G59" s="200"/>
      <c r="H59" s="252"/>
      <c r="I59" s="252"/>
    </row>
    <row r="60" spans="1:9">
      <c r="A60" s="253"/>
      <c r="B60" s="253"/>
      <c r="C60" s="253"/>
      <c r="D60" s="253"/>
      <c r="E60" s="253"/>
      <c r="F60" s="253"/>
      <c r="G60" s="201"/>
      <c r="H60" s="254"/>
      <c r="I60" s="254"/>
    </row>
    <row r="61" spans="1:9" ht="33.75">
      <c r="A61" s="202"/>
      <c r="B61" s="202"/>
      <c r="C61" s="202"/>
      <c r="D61" s="202"/>
      <c r="E61" s="202"/>
      <c r="F61" s="202"/>
      <c r="G61" s="202" t="s">
        <v>147</v>
      </c>
      <c r="H61" s="203"/>
      <c r="I61" s="203"/>
    </row>
    <row r="62" spans="1:9">
      <c r="A62" s="255"/>
      <c r="B62" s="255"/>
      <c r="C62" s="255"/>
      <c r="D62" s="255"/>
      <c r="E62" s="255"/>
      <c r="F62" s="255"/>
      <c r="G62" s="96"/>
      <c r="H62" s="256"/>
      <c r="I62" s="256"/>
    </row>
    <row r="63" spans="1:9">
      <c r="A63" s="249"/>
      <c r="B63" s="249"/>
      <c r="C63" s="249"/>
      <c r="D63" s="249"/>
      <c r="E63" s="249"/>
      <c r="F63" s="249"/>
      <c r="G63" s="10"/>
      <c r="H63" s="250"/>
      <c r="I63" s="250"/>
    </row>
    <row r="64" spans="1:9">
      <c r="A64" s="14"/>
      <c r="B64" s="14"/>
      <c r="C64" s="14"/>
      <c r="D64" s="14"/>
      <c r="E64" s="14"/>
      <c r="F64" s="14"/>
      <c r="G64" s="14"/>
      <c r="H64" s="14"/>
      <c r="I64" s="14"/>
    </row>
    <row r="65" spans="1:9">
      <c r="A65" s="14"/>
      <c r="B65" s="14"/>
      <c r="C65" s="14"/>
      <c r="D65" s="14"/>
      <c r="E65" s="14"/>
      <c r="F65" s="14"/>
      <c r="G65" s="14"/>
      <c r="H65" s="14"/>
      <c r="I65" s="14"/>
    </row>
  </sheetData>
  <mergeCells count="61">
    <mergeCell ref="A63:F63"/>
    <mergeCell ref="H63:I63"/>
    <mergeCell ref="A59:F59"/>
    <mergeCell ref="H59:I59"/>
    <mergeCell ref="A60:F60"/>
    <mergeCell ref="H60:I60"/>
    <mergeCell ref="A62:F62"/>
    <mergeCell ref="H62:I62"/>
    <mergeCell ref="C57:F57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45:F45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33:F33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21:F21"/>
    <mergeCell ref="A11:I11"/>
    <mergeCell ref="A12:I12"/>
    <mergeCell ref="A13:I13"/>
    <mergeCell ref="A14:I14"/>
    <mergeCell ref="A16:I16"/>
    <mergeCell ref="A17:I17"/>
    <mergeCell ref="A18:I18"/>
    <mergeCell ref="A19:B19"/>
    <mergeCell ref="C19:F19"/>
    <mergeCell ref="C20:F20"/>
    <mergeCell ref="A10:I10"/>
    <mergeCell ref="A5:I5"/>
    <mergeCell ref="A6:I6"/>
    <mergeCell ref="A7:I7"/>
    <mergeCell ref="A8:I8"/>
    <mergeCell ref="A9:I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70" workbookViewId="0">
      <selection activeCell="K89" sqref="K89"/>
    </sheetView>
  </sheetViews>
  <sheetFormatPr defaultRowHeight="15"/>
  <cols>
    <col min="1" max="1" width="10.5703125" style="106" customWidth="1"/>
    <col min="2" max="2" width="3.140625" style="106" customWidth="1"/>
    <col min="3" max="3" width="2.7109375" style="106" customWidth="1"/>
    <col min="4" max="4" width="41.140625" style="106" customWidth="1"/>
    <col min="5" max="5" width="4.7109375" style="106" customWidth="1"/>
    <col min="6" max="6" width="14" style="106" customWidth="1"/>
    <col min="7" max="7" width="12.85546875" style="106" customWidth="1"/>
  </cols>
  <sheetData>
    <row r="1" spans="1:8">
      <c r="A1" s="16"/>
      <c r="B1" s="17"/>
      <c r="C1" s="17"/>
      <c r="D1" s="17"/>
      <c r="E1" s="18"/>
      <c r="F1" s="16"/>
      <c r="G1" s="16"/>
    </row>
    <row r="2" spans="1:8">
      <c r="A2" s="19"/>
      <c r="B2" s="20"/>
      <c r="C2" s="20"/>
      <c r="D2" s="20"/>
      <c r="E2" s="21" t="s">
        <v>0</v>
      </c>
      <c r="F2" s="22"/>
      <c r="G2" s="22"/>
    </row>
    <row r="3" spans="1:8" ht="32.25" customHeight="1">
      <c r="A3" s="19"/>
      <c r="B3" s="20"/>
      <c r="C3" s="20"/>
      <c r="D3" s="20"/>
      <c r="E3" s="257" t="s">
        <v>341</v>
      </c>
      <c r="F3" s="257"/>
      <c r="G3" s="257"/>
      <c r="H3" s="15"/>
    </row>
    <row r="4" spans="1:8">
      <c r="A4" s="19"/>
      <c r="B4" s="20"/>
      <c r="C4" s="20"/>
      <c r="D4" s="20"/>
      <c r="E4" s="23"/>
      <c r="F4" s="18"/>
      <c r="G4" s="23"/>
      <c r="H4" s="14"/>
    </row>
    <row r="5" spans="1:8">
      <c r="A5" s="258" t="s">
        <v>149</v>
      </c>
      <c r="B5" s="259"/>
      <c r="C5" s="259"/>
      <c r="D5" s="259"/>
      <c r="E5" s="259"/>
      <c r="F5" s="260"/>
      <c r="G5" s="260"/>
    </row>
    <row r="6" spans="1:8">
      <c r="A6" s="227"/>
      <c r="B6" s="227"/>
      <c r="C6" s="227"/>
      <c r="D6" s="227"/>
      <c r="E6" s="227"/>
      <c r="F6" s="227"/>
      <c r="G6" s="227"/>
    </row>
    <row r="7" spans="1:8">
      <c r="A7" s="258" t="s">
        <v>4</v>
      </c>
      <c r="B7" s="261"/>
      <c r="C7" s="261"/>
      <c r="D7" s="261"/>
      <c r="E7" s="261"/>
      <c r="F7" s="260"/>
      <c r="G7" s="260"/>
    </row>
    <row r="8" spans="1:8">
      <c r="A8" s="262" t="s">
        <v>257</v>
      </c>
      <c r="B8" s="261"/>
      <c r="C8" s="261"/>
      <c r="D8" s="261"/>
      <c r="E8" s="261"/>
      <c r="F8" s="260"/>
      <c r="G8" s="260"/>
    </row>
    <row r="9" spans="1:8">
      <c r="A9" s="262" t="s">
        <v>150</v>
      </c>
      <c r="B9" s="261"/>
      <c r="C9" s="261"/>
      <c r="D9" s="261"/>
      <c r="E9" s="261"/>
      <c r="F9" s="260"/>
      <c r="G9" s="260"/>
    </row>
    <row r="10" spans="1:8">
      <c r="A10" s="266" t="s">
        <v>258</v>
      </c>
      <c r="B10" s="267"/>
      <c r="C10" s="267"/>
      <c r="D10" s="267"/>
      <c r="E10" s="267"/>
      <c r="F10" s="268"/>
      <c r="G10" s="268"/>
    </row>
    <row r="11" spans="1:8">
      <c r="A11" s="268"/>
      <c r="B11" s="268"/>
      <c r="C11" s="268"/>
      <c r="D11" s="268"/>
      <c r="E11" s="268"/>
      <c r="F11" s="268"/>
      <c r="G11" s="268"/>
    </row>
    <row r="12" spans="1:8">
      <c r="A12" s="269"/>
      <c r="B12" s="260"/>
      <c r="C12" s="260"/>
      <c r="D12" s="260"/>
      <c r="E12" s="260"/>
      <c r="F12" s="19"/>
      <c r="G12" s="19"/>
    </row>
    <row r="13" spans="1:8">
      <c r="A13" s="258" t="s">
        <v>151</v>
      </c>
      <c r="B13" s="259"/>
      <c r="C13" s="259"/>
      <c r="D13" s="259"/>
      <c r="E13" s="259"/>
      <c r="F13" s="270"/>
      <c r="G13" s="270"/>
    </row>
    <row r="14" spans="1:8">
      <c r="A14" s="258" t="s">
        <v>59</v>
      </c>
      <c r="B14" s="259"/>
      <c r="C14" s="259"/>
      <c r="D14" s="259"/>
      <c r="E14" s="259"/>
      <c r="F14" s="270"/>
      <c r="G14" s="270"/>
    </row>
    <row r="15" spans="1:8">
      <c r="A15" s="25"/>
      <c r="B15" s="26"/>
      <c r="C15" s="26"/>
      <c r="D15" s="26"/>
      <c r="E15" s="26"/>
      <c r="F15" s="27"/>
      <c r="G15" s="27"/>
    </row>
    <row r="16" spans="1:8">
      <c r="A16" s="262" t="s">
        <v>10</v>
      </c>
      <c r="B16" s="271"/>
      <c r="C16" s="271"/>
      <c r="D16" s="271"/>
      <c r="E16" s="271"/>
      <c r="F16" s="272"/>
      <c r="G16" s="272"/>
    </row>
    <row r="17" spans="1:7">
      <c r="A17" s="262" t="s">
        <v>11</v>
      </c>
      <c r="B17" s="262"/>
      <c r="C17" s="262"/>
      <c r="D17" s="262"/>
      <c r="E17" s="262"/>
      <c r="F17" s="272"/>
      <c r="G17" s="272"/>
    </row>
    <row r="18" spans="1:7">
      <c r="A18" s="25"/>
      <c r="B18" s="28"/>
      <c r="C18" s="28"/>
      <c r="D18" s="273" t="s">
        <v>152</v>
      </c>
      <c r="E18" s="273"/>
      <c r="F18" s="273"/>
      <c r="G18" s="273"/>
    </row>
    <row r="19" spans="1:7" ht="52.5">
      <c r="A19" s="2" t="s">
        <v>13</v>
      </c>
      <c r="B19" s="274" t="s">
        <v>14</v>
      </c>
      <c r="C19" s="275"/>
      <c r="D19" s="276"/>
      <c r="E19" s="29" t="s">
        <v>153</v>
      </c>
      <c r="F19" s="30" t="s">
        <v>154</v>
      </c>
      <c r="G19" s="30" t="s">
        <v>155</v>
      </c>
    </row>
    <row r="20" spans="1:7">
      <c r="A20" s="30" t="s">
        <v>64</v>
      </c>
      <c r="B20" s="31" t="s">
        <v>156</v>
      </c>
      <c r="C20" s="32"/>
      <c r="D20" s="33"/>
      <c r="E20" s="34"/>
      <c r="F20" s="35">
        <f>F21+F27</f>
        <v>4539266.6500000013</v>
      </c>
      <c r="G20" s="35">
        <f>G21+G27</f>
        <v>4269609</v>
      </c>
    </row>
    <row r="21" spans="1:7">
      <c r="A21" s="36" t="s">
        <v>66</v>
      </c>
      <c r="B21" s="37" t="s">
        <v>157</v>
      </c>
      <c r="C21" s="38"/>
      <c r="D21" s="39"/>
      <c r="E21" s="34">
        <v>1.2</v>
      </c>
      <c r="F21" s="35">
        <f>F22+F23+F24+F25</f>
        <v>1824.61</v>
      </c>
      <c r="G21" s="35">
        <f>G22+G23+G24+G25</f>
        <v>2481</v>
      </c>
    </row>
    <row r="22" spans="1:7" ht="10.5" customHeight="1">
      <c r="A22" s="40" t="s">
        <v>158</v>
      </c>
      <c r="B22" s="41"/>
      <c r="C22" s="42" t="s">
        <v>159</v>
      </c>
      <c r="D22" s="43"/>
      <c r="E22" s="44"/>
      <c r="F22" s="35"/>
      <c r="G22" s="35"/>
    </row>
    <row r="23" spans="1:7">
      <c r="A23" s="40" t="s">
        <v>160</v>
      </c>
      <c r="B23" s="41"/>
      <c r="C23" s="42" t="s">
        <v>161</v>
      </c>
      <c r="D23" s="45"/>
      <c r="E23" s="46"/>
      <c r="F23" s="35">
        <v>1824.61</v>
      </c>
      <c r="G23" s="35">
        <v>2481</v>
      </c>
    </row>
    <row r="24" spans="1:7">
      <c r="A24" s="40" t="s">
        <v>162</v>
      </c>
      <c r="B24" s="41"/>
      <c r="C24" s="42" t="s">
        <v>163</v>
      </c>
      <c r="D24" s="45"/>
      <c r="E24" s="46"/>
      <c r="F24" s="35"/>
      <c r="G24" s="35"/>
    </row>
    <row r="25" spans="1:7">
      <c r="A25" s="40" t="s">
        <v>164</v>
      </c>
      <c r="B25" s="41"/>
      <c r="C25" s="42" t="s">
        <v>165</v>
      </c>
      <c r="D25" s="45"/>
      <c r="E25" s="47"/>
      <c r="F25" s="35"/>
      <c r="G25" s="35"/>
    </row>
    <row r="26" spans="1:7" ht="12.75" customHeight="1">
      <c r="A26" s="48" t="s">
        <v>166</v>
      </c>
      <c r="B26" s="41"/>
      <c r="C26" s="49" t="s">
        <v>167</v>
      </c>
      <c r="D26" s="43"/>
      <c r="E26" s="47"/>
      <c r="F26" s="35"/>
      <c r="G26" s="35"/>
    </row>
    <row r="27" spans="1:7" ht="13.5" customHeight="1">
      <c r="A27" s="50" t="s">
        <v>76</v>
      </c>
      <c r="B27" s="51" t="s">
        <v>168</v>
      </c>
      <c r="C27" s="52"/>
      <c r="D27" s="53"/>
      <c r="E27" s="47" t="s">
        <v>169</v>
      </c>
      <c r="F27" s="35">
        <f>F28+F29+F30+F31+F32+F33+F34+F35+F36</f>
        <v>4537442.040000001</v>
      </c>
      <c r="G27" s="35">
        <f>G28+G29+G30+G31+G32+G33+G34+G35+G36</f>
        <v>4267128</v>
      </c>
    </row>
    <row r="28" spans="1:7" ht="12.75" customHeight="1">
      <c r="A28" s="40" t="s">
        <v>170</v>
      </c>
      <c r="B28" s="41"/>
      <c r="C28" s="42" t="s">
        <v>171</v>
      </c>
      <c r="D28" s="45"/>
      <c r="E28" s="46"/>
      <c r="F28" s="35"/>
      <c r="G28" s="35"/>
    </row>
    <row r="29" spans="1:7">
      <c r="A29" s="40" t="s">
        <v>172</v>
      </c>
      <c r="B29" s="41"/>
      <c r="C29" s="42" t="s">
        <v>173</v>
      </c>
      <c r="D29" s="45"/>
      <c r="E29" s="46"/>
      <c r="F29" s="35"/>
      <c r="G29" s="35"/>
    </row>
    <row r="30" spans="1:7">
      <c r="A30" s="40" t="s">
        <v>174</v>
      </c>
      <c r="B30" s="41"/>
      <c r="C30" s="42" t="s">
        <v>175</v>
      </c>
      <c r="D30" s="45"/>
      <c r="E30" s="46"/>
      <c r="F30" s="35"/>
      <c r="G30" s="35"/>
    </row>
    <row r="31" spans="1:7">
      <c r="A31" s="40" t="s">
        <v>176</v>
      </c>
      <c r="B31" s="41"/>
      <c r="C31" s="42" t="s">
        <v>177</v>
      </c>
      <c r="D31" s="45"/>
      <c r="E31" s="46"/>
      <c r="F31" s="35"/>
      <c r="G31" s="35"/>
    </row>
    <row r="32" spans="1:7">
      <c r="A32" s="40" t="s">
        <v>178</v>
      </c>
      <c r="B32" s="41"/>
      <c r="C32" s="42" t="s">
        <v>179</v>
      </c>
      <c r="D32" s="45"/>
      <c r="E32" s="46"/>
      <c r="F32" s="35">
        <v>4210823.9000000004</v>
      </c>
      <c r="G32" s="35">
        <v>3923925</v>
      </c>
    </row>
    <row r="33" spans="1:7">
      <c r="A33" s="40" t="s">
        <v>180</v>
      </c>
      <c r="B33" s="41"/>
      <c r="C33" s="42" t="s">
        <v>181</v>
      </c>
      <c r="D33" s="45"/>
      <c r="E33" s="46"/>
      <c r="F33" s="35">
        <v>133369.17000000001</v>
      </c>
      <c r="G33" s="35">
        <v>181096</v>
      </c>
    </row>
    <row r="34" spans="1:7">
      <c r="A34" s="40" t="s">
        <v>182</v>
      </c>
      <c r="B34" s="41"/>
      <c r="C34" s="42" t="s">
        <v>183</v>
      </c>
      <c r="D34" s="45"/>
      <c r="E34" s="46"/>
      <c r="F34" s="35"/>
      <c r="G34" s="35"/>
    </row>
    <row r="35" spans="1:7">
      <c r="A35" s="40" t="s">
        <v>184</v>
      </c>
      <c r="B35" s="41"/>
      <c r="C35" s="42" t="s">
        <v>185</v>
      </c>
      <c r="D35" s="45"/>
      <c r="E35" s="46"/>
      <c r="F35" s="35">
        <v>164692.9</v>
      </c>
      <c r="G35" s="35">
        <v>126232</v>
      </c>
    </row>
    <row r="36" spans="1:7">
      <c r="A36" s="40" t="s">
        <v>186</v>
      </c>
      <c r="B36" s="54"/>
      <c r="C36" s="55" t="s">
        <v>259</v>
      </c>
      <c r="D36" s="56"/>
      <c r="E36" s="46"/>
      <c r="F36" s="35">
        <v>28556.07</v>
      </c>
      <c r="G36" s="35">
        <v>35875</v>
      </c>
    </row>
    <row r="37" spans="1:7">
      <c r="A37" s="40" t="s">
        <v>187</v>
      </c>
      <c r="B37" s="41"/>
      <c r="C37" s="42" t="s">
        <v>188</v>
      </c>
      <c r="D37" s="45"/>
      <c r="E37" s="47"/>
      <c r="F37" s="35"/>
      <c r="G37" s="35"/>
    </row>
    <row r="38" spans="1:7">
      <c r="A38" s="36" t="s">
        <v>78</v>
      </c>
      <c r="B38" s="57" t="s">
        <v>189</v>
      </c>
      <c r="C38" s="57"/>
      <c r="D38" s="47"/>
      <c r="E38" s="47"/>
      <c r="F38" s="35"/>
      <c r="G38" s="35"/>
    </row>
    <row r="39" spans="1:7">
      <c r="A39" s="58" t="s">
        <v>92</v>
      </c>
      <c r="B39" s="59" t="s">
        <v>190</v>
      </c>
      <c r="C39" s="59"/>
      <c r="D39" s="60"/>
      <c r="E39" s="61"/>
      <c r="F39" s="62"/>
      <c r="G39" s="62"/>
    </row>
    <row r="40" spans="1:7">
      <c r="A40" s="30" t="s">
        <v>84</v>
      </c>
      <c r="B40" s="31" t="s">
        <v>191</v>
      </c>
      <c r="C40" s="32"/>
      <c r="D40" s="33"/>
      <c r="E40" s="46"/>
      <c r="F40" s="35"/>
      <c r="G40" s="35"/>
    </row>
    <row r="41" spans="1:7">
      <c r="A41" s="2" t="s">
        <v>123</v>
      </c>
      <c r="B41" s="63" t="s">
        <v>192</v>
      </c>
      <c r="C41" s="64"/>
      <c r="D41" s="65"/>
      <c r="E41" s="47"/>
      <c r="F41" s="35">
        <f>F42+F48+F49+F56+F57</f>
        <v>4391366.2700000005</v>
      </c>
      <c r="G41" s="35">
        <f>G42+G48+G49+G56+G57</f>
        <v>5321766</v>
      </c>
    </row>
    <row r="42" spans="1:7">
      <c r="A42" s="58" t="s">
        <v>66</v>
      </c>
      <c r="B42" s="66" t="s">
        <v>193</v>
      </c>
      <c r="C42" s="67"/>
      <c r="D42" s="68"/>
      <c r="E42" s="47">
        <v>6</v>
      </c>
      <c r="F42" s="35">
        <v>232511.24</v>
      </c>
      <c r="G42" s="35">
        <v>255393</v>
      </c>
    </row>
    <row r="43" spans="1:7">
      <c r="A43" s="69" t="s">
        <v>158</v>
      </c>
      <c r="B43" s="54"/>
      <c r="C43" s="55" t="s">
        <v>194</v>
      </c>
      <c r="D43" s="56"/>
      <c r="E43" s="46"/>
      <c r="F43" s="35"/>
      <c r="G43" s="35"/>
    </row>
    <row r="44" spans="1:7">
      <c r="A44" s="69" t="s">
        <v>160</v>
      </c>
      <c r="B44" s="54"/>
      <c r="C44" s="55" t="s">
        <v>195</v>
      </c>
      <c r="D44" s="56"/>
      <c r="E44" s="46"/>
      <c r="F44" s="35">
        <v>232511.24</v>
      </c>
      <c r="G44" s="35">
        <v>255393</v>
      </c>
    </row>
    <row r="45" spans="1:7">
      <c r="A45" s="69" t="s">
        <v>162</v>
      </c>
      <c r="B45" s="54"/>
      <c r="C45" s="55" t="s">
        <v>196</v>
      </c>
      <c r="D45" s="56"/>
      <c r="E45" s="46"/>
      <c r="F45" s="35"/>
      <c r="G45" s="35"/>
    </row>
    <row r="46" spans="1:7">
      <c r="A46" s="69" t="s">
        <v>164</v>
      </c>
      <c r="B46" s="54"/>
      <c r="C46" s="55" t="s">
        <v>197</v>
      </c>
      <c r="D46" s="56"/>
      <c r="E46" s="46"/>
      <c r="F46" s="35"/>
      <c r="G46" s="35"/>
    </row>
    <row r="47" spans="1:7">
      <c r="A47" s="69" t="s">
        <v>166</v>
      </c>
      <c r="B47" s="64"/>
      <c r="C47" s="277" t="s">
        <v>198</v>
      </c>
      <c r="D47" s="265"/>
      <c r="E47" s="46"/>
      <c r="F47" s="35"/>
      <c r="G47" s="35"/>
    </row>
    <row r="48" spans="1:7">
      <c r="A48" s="58" t="s">
        <v>76</v>
      </c>
      <c r="B48" s="70" t="s">
        <v>199</v>
      </c>
      <c r="C48" s="71"/>
      <c r="D48" s="72"/>
      <c r="E48" s="47">
        <v>7</v>
      </c>
      <c r="F48" s="35">
        <v>37980.400000000001</v>
      </c>
      <c r="G48" s="35">
        <v>31836</v>
      </c>
    </row>
    <row r="49" spans="1:7">
      <c r="A49" s="58" t="s">
        <v>78</v>
      </c>
      <c r="B49" s="66" t="s">
        <v>260</v>
      </c>
      <c r="C49" s="67"/>
      <c r="D49" s="68"/>
      <c r="E49" s="47">
        <v>8.2200000000000006</v>
      </c>
      <c r="F49" s="35">
        <f>F50+F51+F52+F53+F54+F55</f>
        <v>1319520.2400000002</v>
      </c>
      <c r="G49" s="35">
        <f>G50+G51+G52+G53+G54+G55</f>
        <v>1637627</v>
      </c>
    </row>
    <row r="50" spans="1:7">
      <c r="A50" s="69" t="s">
        <v>200</v>
      </c>
      <c r="B50" s="67"/>
      <c r="C50" s="73" t="s">
        <v>201</v>
      </c>
      <c r="D50" s="74"/>
      <c r="E50" s="47"/>
      <c r="F50" s="35"/>
      <c r="G50" s="35"/>
    </row>
    <row r="51" spans="1:7">
      <c r="A51" s="75" t="s">
        <v>202</v>
      </c>
      <c r="B51" s="54"/>
      <c r="C51" s="55" t="s">
        <v>203</v>
      </c>
      <c r="D51" s="76"/>
      <c r="E51" s="77"/>
      <c r="F51" s="78"/>
      <c r="G51" s="78"/>
    </row>
    <row r="52" spans="1:7">
      <c r="A52" s="69" t="s">
        <v>204</v>
      </c>
      <c r="B52" s="54"/>
      <c r="C52" s="55" t="s">
        <v>205</v>
      </c>
      <c r="D52" s="56"/>
      <c r="E52" s="79"/>
      <c r="F52" s="35">
        <v>132028.51</v>
      </c>
      <c r="G52" s="35">
        <v>20648</v>
      </c>
    </row>
    <row r="53" spans="1:7">
      <c r="A53" s="69" t="s">
        <v>206</v>
      </c>
      <c r="B53" s="54"/>
      <c r="C53" s="277" t="s">
        <v>207</v>
      </c>
      <c r="D53" s="265"/>
      <c r="E53" s="79"/>
      <c r="F53" s="35">
        <v>1170677.49</v>
      </c>
      <c r="G53" s="35">
        <v>1616682</v>
      </c>
    </row>
    <row r="54" spans="1:7">
      <c r="A54" s="69" t="s">
        <v>208</v>
      </c>
      <c r="B54" s="54"/>
      <c r="C54" s="55" t="s">
        <v>209</v>
      </c>
      <c r="D54" s="56"/>
      <c r="E54" s="79"/>
      <c r="F54" s="35">
        <v>16676.87</v>
      </c>
      <c r="G54" s="35"/>
    </row>
    <row r="55" spans="1:7">
      <c r="A55" s="69" t="s">
        <v>210</v>
      </c>
      <c r="B55" s="54"/>
      <c r="C55" s="55" t="s">
        <v>211</v>
      </c>
      <c r="D55" s="56"/>
      <c r="E55" s="47"/>
      <c r="F55" s="35">
        <v>137.37</v>
      </c>
      <c r="G55" s="35">
        <v>297</v>
      </c>
    </row>
    <row r="56" spans="1:7">
      <c r="A56" s="58" t="s">
        <v>92</v>
      </c>
      <c r="B56" s="59" t="s">
        <v>212</v>
      </c>
      <c r="C56" s="59"/>
      <c r="D56" s="60"/>
      <c r="E56" s="79"/>
      <c r="F56" s="35">
        <v>500000</v>
      </c>
      <c r="G56" s="35"/>
    </row>
    <row r="57" spans="1:7">
      <c r="A57" s="58" t="s">
        <v>95</v>
      </c>
      <c r="B57" s="59" t="s">
        <v>213</v>
      </c>
      <c r="C57" s="59"/>
      <c r="D57" s="60"/>
      <c r="E57" s="47"/>
      <c r="F57" s="35">
        <v>2301354.39</v>
      </c>
      <c r="G57" s="35">
        <v>3396910</v>
      </c>
    </row>
    <row r="58" spans="1:7" ht="12" customHeight="1">
      <c r="A58" s="36"/>
      <c r="B58" s="51" t="s">
        <v>214</v>
      </c>
      <c r="C58" s="52"/>
      <c r="D58" s="53"/>
      <c r="E58" s="47">
        <v>9.2200000000000006</v>
      </c>
      <c r="F58" s="35">
        <f>F20+F41</f>
        <v>8930632.9200000018</v>
      </c>
      <c r="G58" s="35">
        <f>G20+G41</f>
        <v>9591375</v>
      </c>
    </row>
    <row r="59" spans="1:7" ht="18" customHeight="1">
      <c r="A59" s="30" t="s">
        <v>125</v>
      </c>
      <c r="B59" s="31" t="s">
        <v>215</v>
      </c>
      <c r="C59" s="31"/>
      <c r="D59" s="80"/>
      <c r="E59" s="47" t="s">
        <v>216</v>
      </c>
      <c r="F59" s="35">
        <f>F60+F61+F62+F63</f>
        <v>2536169.0700000003</v>
      </c>
      <c r="G59" s="35">
        <f>G60+G61+G62+G63</f>
        <v>3223020</v>
      </c>
    </row>
    <row r="60" spans="1:7">
      <c r="A60" s="36" t="s">
        <v>66</v>
      </c>
      <c r="B60" s="57" t="s">
        <v>69</v>
      </c>
      <c r="C60" s="57"/>
      <c r="D60" s="47"/>
      <c r="E60" s="47"/>
      <c r="F60" s="35">
        <v>377268.09</v>
      </c>
      <c r="G60" s="35">
        <v>501576</v>
      </c>
    </row>
    <row r="61" spans="1:7">
      <c r="A61" s="50" t="s">
        <v>76</v>
      </c>
      <c r="B61" s="51" t="s">
        <v>217</v>
      </c>
      <c r="C61" s="52"/>
      <c r="D61" s="53"/>
      <c r="E61" s="81"/>
      <c r="F61" s="82">
        <v>480561.25</v>
      </c>
      <c r="G61" s="82">
        <v>496004</v>
      </c>
    </row>
    <row r="62" spans="1:7">
      <c r="A62" s="36" t="s">
        <v>78</v>
      </c>
      <c r="B62" s="278" t="s">
        <v>218</v>
      </c>
      <c r="C62" s="279"/>
      <c r="D62" s="280"/>
      <c r="E62" s="47"/>
      <c r="F62" s="35">
        <v>1578389.32</v>
      </c>
      <c r="G62" s="35">
        <v>2079819</v>
      </c>
    </row>
    <row r="63" spans="1:7">
      <c r="A63" s="36" t="s">
        <v>219</v>
      </c>
      <c r="B63" s="57" t="s">
        <v>220</v>
      </c>
      <c r="C63" s="41"/>
      <c r="D63" s="34"/>
      <c r="E63" s="47"/>
      <c r="F63" s="35">
        <v>99950.41</v>
      </c>
      <c r="G63" s="35">
        <v>145621</v>
      </c>
    </row>
    <row r="64" spans="1:7">
      <c r="A64" s="30" t="s">
        <v>134</v>
      </c>
      <c r="B64" s="31" t="s">
        <v>221</v>
      </c>
      <c r="C64" s="32"/>
      <c r="D64" s="33"/>
      <c r="E64" s="47"/>
      <c r="F64" s="35">
        <f>F65+F69</f>
        <v>1746349.74</v>
      </c>
      <c r="G64" s="35">
        <f>G65+G69</f>
        <v>1946367</v>
      </c>
    </row>
    <row r="65" spans="1:7">
      <c r="A65" s="36" t="s">
        <v>66</v>
      </c>
      <c r="B65" s="37" t="s">
        <v>222</v>
      </c>
      <c r="C65" s="83"/>
      <c r="D65" s="84"/>
      <c r="E65" s="47"/>
      <c r="F65" s="35"/>
      <c r="G65" s="35">
        <v>120000</v>
      </c>
    </row>
    <row r="66" spans="1:7">
      <c r="A66" s="40" t="s">
        <v>158</v>
      </c>
      <c r="B66" s="85"/>
      <c r="C66" s="42" t="s">
        <v>223</v>
      </c>
      <c r="D66" s="86"/>
      <c r="E66" s="79"/>
      <c r="F66" s="35"/>
      <c r="G66" s="35">
        <v>120000</v>
      </c>
    </row>
    <row r="67" spans="1:7">
      <c r="A67" s="40" t="s">
        <v>160</v>
      </c>
      <c r="B67" s="41"/>
      <c r="C67" s="42" t="s">
        <v>224</v>
      </c>
      <c r="D67" s="45"/>
      <c r="E67" s="47"/>
      <c r="F67" s="35"/>
      <c r="G67" s="35"/>
    </row>
    <row r="68" spans="1:7">
      <c r="A68" s="40" t="s">
        <v>225</v>
      </c>
      <c r="B68" s="41"/>
      <c r="C68" s="42" t="s">
        <v>226</v>
      </c>
      <c r="D68" s="45"/>
      <c r="E68" s="87"/>
      <c r="F68" s="35"/>
      <c r="G68" s="35"/>
    </row>
    <row r="69" spans="1:7">
      <c r="A69" s="58" t="s">
        <v>76</v>
      </c>
      <c r="B69" s="88" t="s">
        <v>227</v>
      </c>
      <c r="C69" s="89"/>
      <c r="D69" s="90"/>
      <c r="E69" s="60">
        <v>13</v>
      </c>
      <c r="F69" s="62">
        <f>F71+F75+F80+F81+F82</f>
        <v>1746349.74</v>
      </c>
      <c r="G69" s="62">
        <f>G71+G75+G80+G81+G82</f>
        <v>1826367</v>
      </c>
    </row>
    <row r="70" spans="1:7">
      <c r="A70" s="40" t="s">
        <v>170</v>
      </c>
      <c r="B70" s="41"/>
      <c r="C70" s="42" t="s">
        <v>228</v>
      </c>
      <c r="D70" s="43"/>
      <c r="E70" s="47"/>
      <c r="F70" s="35"/>
      <c r="G70" s="35"/>
    </row>
    <row r="71" spans="1:7" ht="16.5" customHeight="1">
      <c r="A71" s="40" t="s">
        <v>172</v>
      </c>
      <c r="B71" s="85"/>
      <c r="C71" s="42" t="s">
        <v>229</v>
      </c>
      <c r="D71" s="86"/>
      <c r="E71" s="47" t="s">
        <v>230</v>
      </c>
      <c r="F71" s="35">
        <v>97247.2</v>
      </c>
      <c r="G71" s="35">
        <v>228246</v>
      </c>
    </row>
    <row r="72" spans="1:7">
      <c r="A72" s="40" t="s">
        <v>174</v>
      </c>
      <c r="B72" s="85"/>
      <c r="C72" s="42" t="s">
        <v>231</v>
      </c>
      <c r="D72" s="86"/>
      <c r="E72" s="79"/>
      <c r="F72" s="35"/>
      <c r="G72" s="35"/>
    </row>
    <row r="73" spans="1:7">
      <c r="A73" s="91" t="s">
        <v>176</v>
      </c>
      <c r="B73" s="67"/>
      <c r="C73" s="92" t="s">
        <v>232</v>
      </c>
      <c r="D73" s="74"/>
      <c r="E73" s="79"/>
      <c r="F73" s="35"/>
      <c r="G73" s="35"/>
    </row>
    <row r="74" spans="1:7">
      <c r="A74" s="36" t="s">
        <v>178</v>
      </c>
      <c r="B74" s="49"/>
      <c r="C74" s="49" t="s">
        <v>233</v>
      </c>
      <c r="D74" s="43"/>
      <c r="E74" s="93"/>
      <c r="F74" s="35"/>
      <c r="G74" s="35"/>
    </row>
    <row r="75" spans="1:7">
      <c r="A75" s="94" t="s">
        <v>180</v>
      </c>
      <c r="B75" s="89"/>
      <c r="C75" s="95" t="s">
        <v>234</v>
      </c>
      <c r="D75" s="96"/>
      <c r="E75" s="47"/>
      <c r="F75" s="35">
        <v>57.04</v>
      </c>
      <c r="G75" s="35">
        <v>959</v>
      </c>
    </row>
    <row r="76" spans="1:7">
      <c r="A76" s="69" t="s">
        <v>235</v>
      </c>
      <c r="B76" s="54"/>
      <c r="C76" s="76"/>
      <c r="D76" s="56" t="s">
        <v>236</v>
      </c>
      <c r="E76" s="79"/>
      <c r="F76" s="35"/>
      <c r="G76" s="35"/>
    </row>
    <row r="77" spans="1:7">
      <c r="A77" s="69" t="s">
        <v>237</v>
      </c>
      <c r="B77" s="54"/>
      <c r="C77" s="76"/>
      <c r="D77" s="56" t="s">
        <v>238</v>
      </c>
      <c r="E77" s="46"/>
      <c r="F77" s="35">
        <v>57.04</v>
      </c>
      <c r="G77" s="35">
        <v>959</v>
      </c>
    </row>
    <row r="78" spans="1:7">
      <c r="A78" s="69" t="s">
        <v>182</v>
      </c>
      <c r="B78" s="71"/>
      <c r="C78" s="97" t="s">
        <v>239</v>
      </c>
      <c r="D78" s="98"/>
      <c r="E78" s="46"/>
      <c r="F78" s="35"/>
      <c r="G78" s="35"/>
    </row>
    <row r="79" spans="1:7">
      <c r="A79" s="69" t="s">
        <v>184</v>
      </c>
      <c r="B79" s="99"/>
      <c r="C79" s="55" t="s">
        <v>240</v>
      </c>
      <c r="D79" s="100"/>
      <c r="E79" s="79"/>
      <c r="F79" s="35"/>
      <c r="G79" s="35"/>
    </row>
    <row r="80" spans="1:7">
      <c r="A80" s="69" t="s">
        <v>186</v>
      </c>
      <c r="B80" s="41"/>
      <c r="C80" s="42" t="s">
        <v>241</v>
      </c>
      <c r="D80" s="45"/>
      <c r="E80" s="79"/>
      <c r="F80" s="35">
        <v>368900.45</v>
      </c>
      <c r="G80" s="35">
        <v>331858</v>
      </c>
    </row>
    <row r="81" spans="1:7">
      <c r="A81" s="69" t="s">
        <v>187</v>
      </c>
      <c r="B81" s="41"/>
      <c r="C81" s="42" t="s">
        <v>242</v>
      </c>
      <c r="D81" s="45"/>
      <c r="E81" s="79"/>
      <c r="F81" s="35">
        <v>744457.8</v>
      </c>
      <c r="G81" s="35">
        <v>719722</v>
      </c>
    </row>
    <row r="82" spans="1:7">
      <c r="A82" s="40" t="s">
        <v>243</v>
      </c>
      <c r="B82" s="54"/>
      <c r="C82" s="55" t="s">
        <v>244</v>
      </c>
      <c r="D82" s="56"/>
      <c r="E82" s="79"/>
      <c r="F82" s="35">
        <v>535687.25</v>
      </c>
      <c r="G82" s="35">
        <v>545582</v>
      </c>
    </row>
    <row r="83" spans="1:7">
      <c r="A83" s="40" t="s">
        <v>245</v>
      </c>
      <c r="B83" s="41"/>
      <c r="C83" s="42" t="s">
        <v>246</v>
      </c>
      <c r="D83" s="45"/>
      <c r="E83" s="87"/>
      <c r="F83" s="35"/>
      <c r="G83" s="35"/>
    </row>
    <row r="84" spans="1:7" ht="12.75" customHeight="1">
      <c r="A84" s="30" t="s">
        <v>136</v>
      </c>
      <c r="B84" s="101" t="s">
        <v>247</v>
      </c>
      <c r="C84" s="102"/>
      <c r="D84" s="103"/>
      <c r="E84" s="87"/>
      <c r="F84" s="35">
        <f>F85+F90</f>
        <v>4648114.1100000003</v>
      </c>
      <c r="G84" s="35">
        <f>G85+G90</f>
        <v>4421988</v>
      </c>
    </row>
    <row r="85" spans="1:7">
      <c r="A85" s="36" t="s">
        <v>66</v>
      </c>
      <c r="B85" s="57" t="s">
        <v>18</v>
      </c>
      <c r="C85" s="41"/>
      <c r="D85" s="34"/>
      <c r="E85" s="87"/>
      <c r="F85" s="35">
        <v>322861.28999999998</v>
      </c>
      <c r="G85" s="35">
        <v>322861</v>
      </c>
    </row>
    <row r="86" spans="1:7" ht="12" customHeight="1">
      <c r="A86" s="36" t="s">
        <v>76</v>
      </c>
      <c r="B86" s="37" t="s">
        <v>248</v>
      </c>
      <c r="C86" s="83"/>
      <c r="D86" s="84"/>
      <c r="E86" s="47"/>
      <c r="F86" s="35"/>
      <c r="G86" s="35"/>
    </row>
    <row r="87" spans="1:7">
      <c r="A87" s="40" t="s">
        <v>170</v>
      </c>
      <c r="B87" s="41"/>
      <c r="C87" s="42" t="s">
        <v>19</v>
      </c>
      <c r="D87" s="45"/>
      <c r="E87" s="47"/>
      <c r="F87" s="35"/>
      <c r="G87" s="35"/>
    </row>
    <row r="88" spans="1:7">
      <c r="A88" s="40" t="s">
        <v>172</v>
      </c>
      <c r="B88" s="41"/>
      <c r="C88" s="42" t="s">
        <v>249</v>
      </c>
      <c r="D88" s="45"/>
      <c r="E88" s="47"/>
      <c r="F88" s="35"/>
      <c r="G88" s="35"/>
    </row>
    <row r="89" spans="1:7">
      <c r="A89" s="58" t="s">
        <v>78</v>
      </c>
      <c r="B89" s="76" t="s">
        <v>21</v>
      </c>
      <c r="C89" s="76"/>
      <c r="D89" s="104"/>
      <c r="E89" s="47"/>
      <c r="F89" s="35"/>
      <c r="G89" s="35"/>
    </row>
    <row r="90" spans="1:7">
      <c r="A90" s="50" t="s">
        <v>92</v>
      </c>
      <c r="B90" s="51" t="s">
        <v>250</v>
      </c>
      <c r="C90" s="52"/>
      <c r="D90" s="53"/>
      <c r="E90" s="47"/>
      <c r="F90" s="35">
        <f>F91+F92</f>
        <v>4325252.82</v>
      </c>
      <c r="G90" s="35">
        <f>G91+G92</f>
        <v>4099127</v>
      </c>
    </row>
    <row r="91" spans="1:7">
      <c r="A91" s="40" t="s">
        <v>251</v>
      </c>
      <c r="B91" s="32"/>
      <c r="C91" s="42" t="s">
        <v>252</v>
      </c>
      <c r="D91" s="105"/>
      <c r="E91" s="46"/>
      <c r="F91" s="35">
        <v>226125.69</v>
      </c>
      <c r="G91" s="35">
        <v>1114626</v>
      </c>
    </row>
    <row r="92" spans="1:7">
      <c r="A92" s="40" t="s">
        <v>253</v>
      </c>
      <c r="B92" s="32"/>
      <c r="C92" s="42" t="s">
        <v>254</v>
      </c>
      <c r="D92" s="105"/>
      <c r="E92" s="46"/>
      <c r="F92" s="35">
        <v>4099127.13</v>
      </c>
      <c r="G92" s="35">
        <v>2984501</v>
      </c>
    </row>
    <row r="93" spans="1:7">
      <c r="A93" s="30" t="s">
        <v>138</v>
      </c>
      <c r="B93" s="101" t="s">
        <v>255</v>
      </c>
      <c r="C93" s="103"/>
      <c r="D93" s="103"/>
      <c r="E93" s="46"/>
      <c r="F93" s="35"/>
      <c r="G93" s="35"/>
    </row>
    <row r="94" spans="1:7" ht="22.5" customHeight="1">
      <c r="A94" s="30"/>
      <c r="B94" s="263" t="s">
        <v>256</v>
      </c>
      <c r="C94" s="264"/>
      <c r="D94" s="265"/>
      <c r="E94" s="47"/>
      <c r="F94" s="35">
        <f>F59+F69+F84</f>
        <v>8930632.9200000018</v>
      </c>
      <c r="G94" s="35">
        <f>G59+G69+G84</f>
        <v>9471375</v>
      </c>
    </row>
    <row r="95" spans="1:7">
      <c r="D95" s="106" t="s">
        <v>342</v>
      </c>
    </row>
  </sheetData>
  <mergeCells count="17">
    <mergeCell ref="B94:D94"/>
    <mergeCell ref="A10:G11"/>
    <mergeCell ref="A12:E12"/>
    <mergeCell ref="A13:G13"/>
    <mergeCell ref="A14:G14"/>
    <mergeCell ref="A16:G16"/>
    <mergeCell ref="A17:G17"/>
    <mergeCell ref="D18:G18"/>
    <mergeCell ref="B19:D19"/>
    <mergeCell ref="C47:D47"/>
    <mergeCell ref="C53:D53"/>
    <mergeCell ref="B62:D62"/>
    <mergeCell ref="E3:G3"/>
    <mergeCell ref="A5:G6"/>
    <mergeCell ref="A7:G7"/>
    <mergeCell ref="A8:G8"/>
    <mergeCell ref="A9:G9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workbookViewId="0">
      <selection activeCell="A7" sqref="A7:L7"/>
    </sheetView>
  </sheetViews>
  <sheetFormatPr defaultRowHeight="15"/>
  <cols>
    <col min="1" max="1" width="3.42578125" style="106" customWidth="1"/>
    <col min="2" max="2" width="6.85546875" style="106" customWidth="1"/>
    <col min="3" max="3" width="4.85546875" style="106" customWidth="1"/>
    <col min="4" max="4" width="10.85546875" style="106" customWidth="1"/>
    <col min="5" max="5" width="12.85546875" style="106" customWidth="1"/>
    <col min="6" max="6" width="5.28515625" style="106" customWidth="1"/>
    <col min="7" max="7" width="9.85546875" style="106" customWidth="1"/>
    <col min="8" max="8" width="5.140625" style="106" customWidth="1"/>
    <col min="9" max="9" width="8" style="106" customWidth="1"/>
    <col min="10" max="10" width="7.85546875" style="106" customWidth="1"/>
    <col min="11" max="11" width="4.7109375" style="106" customWidth="1"/>
    <col min="12" max="12" width="7.7109375" style="106" customWidth="1"/>
  </cols>
  <sheetData>
    <row r="1" spans="1:12">
      <c r="A1" s="19"/>
      <c r="B1" s="20"/>
      <c r="C1" s="20"/>
      <c r="D1" s="20"/>
      <c r="E1" s="20"/>
      <c r="F1" s="17"/>
      <c r="G1" s="108" t="s">
        <v>0</v>
      </c>
      <c r="H1" s="19"/>
      <c r="I1" s="16"/>
      <c r="J1" s="108"/>
      <c r="K1" s="108"/>
      <c r="L1" s="19"/>
    </row>
    <row r="2" spans="1:12">
      <c r="A2" s="19"/>
      <c r="B2" s="20"/>
      <c r="C2" s="20"/>
      <c r="D2" s="19"/>
      <c r="F2" s="16"/>
      <c r="G2" s="19" t="s">
        <v>343</v>
      </c>
      <c r="J2"/>
      <c r="K2"/>
    </row>
    <row r="3" spans="1:12">
      <c r="A3" s="19"/>
      <c r="B3" s="20"/>
      <c r="C3" s="20"/>
      <c r="D3" s="19"/>
      <c r="E3" s="19"/>
      <c r="F3" s="19"/>
      <c r="G3" s="19" t="s">
        <v>345</v>
      </c>
      <c r="H3" s="19"/>
      <c r="I3" s="19"/>
      <c r="J3" s="19"/>
    </row>
    <row r="4" spans="1:12">
      <c r="A4" s="258" t="s">
        <v>261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2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</row>
    <row r="6" spans="1:12">
      <c r="A6" s="258" t="s">
        <v>4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</row>
    <row r="7" spans="1:12">
      <c r="A7" s="262" t="s">
        <v>5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</row>
    <row r="8" spans="1:12">
      <c r="A8" s="262" t="s">
        <v>262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</row>
    <row r="9" spans="1:12">
      <c r="A9" s="281" t="s">
        <v>331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</row>
    <row r="10" spans="1:12">
      <c r="A10" s="258" t="s">
        <v>263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</row>
    <row r="11" spans="1:12">
      <c r="A11" s="258" t="s">
        <v>9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</row>
    <row r="12" spans="1:12">
      <c r="A12" s="25"/>
      <c r="B12" s="26"/>
      <c r="C12" s="26"/>
      <c r="D12" s="26"/>
      <c r="E12" s="26"/>
      <c r="F12" s="26"/>
      <c r="G12" s="27"/>
      <c r="H12" s="27"/>
      <c r="I12" s="27"/>
      <c r="J12" s="27"/>
      <c r="K12" s="27"/>
      <c r="L12" s="19"/>
    </row>
    <row r="13" spans="1:12">
      <c r="A13" s="262" t="s">
        <v>344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</row>
    <row r="14" spans="1:12">
      <c r="A14" s="262" t="s">
        <v>11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</row>
    <row r="15" spans="1:12">
      <c r="A15" s="25"/>
      <c r="B15" s="28"/>
      <c r="C15" s="28"/>
      <c r="D15" s="28"/>
      <c r="E15" s="28"/>
      <c r="F15" s="273" t="s">
        <v>264</v>
      </c>
      <c r="G15" s="273"/>
      <c r="H15" s="273"/>
      <c r="I15" s="273"/>
      <c r="J15" s="273"/>
      <c r="K15" s="273"/>
      <c r="L15" s="273"/>
    </row>
    <row r="16" spans="1:12" ht="21" customHeight="1">
      <c r="A16" s="282" t="s">
        <v>13</v>
      </c>
      <c r="B16" s="284" t="s">
        <v>14</v>
      </c>
      <c r="C16" s="285"/>
      <c r="D16" s="285"/>
      <c r="E16" s="286"/>
      <c r="F16" s="290" t="s">
        <v>153</v>
      </c>
      <c r="G16" s="274" t="s">
        <v>62</v>
      </c>
      <c r="H16" s="292"/>
      <c r="I16" s="293"/>
      <c r="J16" s="274" t="s">
        <v>63</v>
      </c>
      <c r="K16" s="292"/>
      <c r="L16" s="293"/>
    </row>
    <row r="17" spans="1:12" ht="73.5">
      <c r="A17" s="283"/>
      <c r="B17" s="287"/>
      <c r="C17" s="288"/>
      <c r="D17" s="288"/>
      <c r="E17" s="289"/>
      <c r="F17" s="291"/>
      <c r="G17" s="30" t="s">
        <v>265</v>
      </c>
      <c r="H17" s="30" t="s">
        <v>266</v>
      </c>
      <c r="I17" s="109" t="s">
        <v>16</v>
      </c>
      <c r="J17" s="30" t="s">
        <v>265</v>
      </c>
      <c r="K17" s="30" t="s">
        <v>267</v>
      </c>
      <c r="L17" s="109" t="s">
        <v>16</v>
      </c>
    </row>
    <row r="18" spans="1:12">
      <c r="A18" s="2">
        <v>1</v>
      </c>
      <c r="B18" s="294">
        <v>2</v>
      </c>
      <c r="C18" s="295"/>
      <c r="D18" s="295"/>
      <c r="E18" s="296"/>
      <c r="F18" s="29" t="s">
        <v>268</v>
      </c>
      <c r="G18" s="30">
        <v>4</v>
      </c>
      <c r="H18" s="30">
        <v>5</v>
      </c>
      <c r="I18" s="30">
        <v>6</v>
      </c>
      <c r="J18" s="110">
        <v>7</v>
      </c>
      <c r="K18" s="110">
        <v>8</v>
      </c>
      <c r="L18" s="110">
        <v>9</v>
      </c>
    </row>
    <row r="19" spans="1:12" ht="21.75" customHeight="1">
      <c r="A19" s="30" t="s">
        <v>64</v>
      </c>
      <c r="B19" s="297" t="s">
        <v>269</v>
      </c>
      <c r="C19" s="298"/>
      <c r="D19" s="299"/>
      <c r="E19" s="300"/>
      <c r="F19" s="33"/>
      <c r="G19" s="111">
        <f>G20-G32-G39</f>
        <v>883507.36999999918</v>
      </c>
      <c r="H19" s="111"/>
      <c r="I19" s="111">
        <f>G19*1</f>
        <v>883507.36999999918</v>
      </c>
      <c r="J19" s="111">
        <f>J20-J32-J39</f>
        <v>1680231</v>
      </c>
      <c r="K19" s="111"/>
      <c r="L19" s="111">
        <f>L20-L32-L39</f>
        <v>1680231</v>
      </c>
    </row>
    <row r="20" spans="1:12">
      <c r="A20" s="36" t="s">
        <v>66</v>
      </c>
      <c r="B20" s="112" t="s">
        <v>270</v>
      </c>
      <c r="C20" s="112"/>
      <c r="D20" s="38"/>
      <c r="E20" s="39"/>
      <c r="F20" s="34"/>
      <c r="G20" s="35">
        <f>G21+G28+G30+G31</f>
        <v>10860728.6</v>
      </c>
      <c r="H20" s="35"/>
      <c r="I20" s="35">
        <f t="shared" ref="I20:I73" si="0">G20*1</f>
        <v>10860728.6</v>
      </c>
      <c r="J20" s="35">
        <f>J21+J28+J30</f>
        <v>12156848</v>
      </c>
      <c r="K20" s="35"/>
      <c r="L20" s="35">
        <f>L21+L28+L30</f>
        <v>12156848</v>
      </c>
    </row>
    <row r="21" spans="1:12" ht="17.25" customHeight="1">
      <c r="A21" s="36" t="s">
        <v>68</v>
      </c>
      <c r="B21" s="301" t="s">
        <v>271</v>
      </c>
      <c r="C21" s="302"/>
      <c r="D21" s="302"/>
      <c r="E21" s="303"/>
      <c r="F21" s="45"/>
      <c r="G21" s="35">
        <f>G22+G23+G24+G25</f>
        <v>63568.36</v>
      </c>
      <c r="H21" s="35"/>
      <c r="I21" s="35">
        <f t="shared" si="0"/>
        <v>63568.36</v>
      </c>
      <c r="J21" s="35">
        <f>J22+J23+J24+J25</f>
        <v>930597</v>
      </c>
      <c r="K21" s="35"/>
      <c r="L21" s="35">
        <f>L22+L23+L24+L25</f>
        <v>930597</v>
      </c>
    </row>
    <row r="22" spans="1:12" ht="22.5">
      <c r="A22" s="69" t="s">
        <v>272</v>
      </c>
      <c r="B22" s="54"/>
      <c r="C22" s="76"/>
      <c r="D22" s="55" t="s">
        <v>273</v>
      </c>
      <c r="E22" s="104"/>
      <c r="F22" s="113"/>
      <c r="G22" s="62">
        <v>1112</v>
      </c>
      <c r="H22" s="62"/>
      <c r="I22" s="62">
        <f t="shared" si="0"/>
        <v>1112</v>
      </c>
      <c r="J22" s="62">
        <v>98162</v>
      </c>
      <c r="K22" s="62"/>
      <c r="L22" s="62">
        <v>98162</v>
      </c>
    </row>
    <row r="23" spans="1:12" ht="22.5">
      <c r="A23" s="69" t="s">
        <v>274</v>
      </c>
      <c r="B23" s="54"/>
      <c r="C23" s="76"/>
      <c r="D23" s="55" t="s">
        <v>217</v>
      </c>
      <c r="E23" s="56"/>
      <c r="F23" s="114"/>
      <c r="G23" s="62">
        <v>43745.02</v>
      </c>
      <c r="H23" s="62"/>
      <c r="I23" s="62">
        <f t="shared" si="0"/>
        <v>43745.02</v>
      </c>
      <c r="J23" s="62">
        <v>59838</v>
      </c>
      <c r="K23" s="62"/>
      <c r="L23" s="62">
        <v>59838</v>
      </c>
    </row>
    <row r="24" spans="1:12" ht="22.5">
      <c r="A24" s="69" t="s">
        <v>275</v>
      </c>
      <c r="B24" s="54"/>
      <c r="C24" s="76"/>
      <c r="D24" s="277" t="s">
        <v>276</v>
      </c>
      <c r="E24" s="265"/>
      <c r="F24" s="114"/>
      <c r="G24" s="62"/>
      <c r="H24" s="62"/>
      <c r="I24" s="62">
        <f t="shared" si="0"/>
        <v>0</v>
      </c>
      <c r="J24" s="62">
        <v>556252</v>
      </c>
      <c r="K24" s="62"/>
      <c r="L24" s="62">
        <v>556252</v>
      </c>
    </row>
    <row r="25" spans="1:12" ht="22.5">
      <c r="A25" s="69" t="s">
        <v>277</v>
      </c>
      <c r="B25" s="54"/>
      <c r="C25" s="55" t="s">
        <v>220</v>
      </c>
      <c r="D25" s="115"/>
      <c r="E25" s="116"/>
      <c r="F25" s="60"/>
      <c r="G25" s="62">
        <v>18711.34</v>
      </c>
      <c r="H25" s="62"/>
      <c r="I25" s="62">
        <f t="shared" si="0"/>
        <v>18711.34</v>
      </c>
      <c r="J25" s="62">
        <v>216345</v>
      </c>
      <c r="K25" s="62"/>
      <c r="L25" s="62">
        <v>216345</v>
      </c>
    </row>
    <row r="26" spans="1:12">
      <c r="A26" s="40" t="s">
        <v>70</v>
      </c>
      <c r="B26" s="41"/>
      <c r="C26" s="76" t="s">
        <v>278</v>
      </c>
      <c r="D26" s="117"/>
      <c r="E26" s="116"/>
      <c r="F26" s="47"/>
      <c r="G26" s="35"/>
      <c r="H26" s="35"/>
      <c r="I26" s="35">
        <f t="shared" si="0"/>
        <v>0</v>
      </c>
      <c r="J26" s="35"/>
      <c r="K26" s="35"/>
      <c r="L26" s="35"/>
    </row>
    <row r="27" spans="1:12">
      <c r="A27" s="75" t="s">
        <v>279</v>
      </c>
      <c r="B27" s="54"/>
      <c r="C27" s="118" t="s">
        <v>280</v>
      </c>
      <c r="D27" s="119"/>
      <c r="E27" s="120"/>
      <c r="F27" s="47"/>
      <c r="G27" s="35"/>
      <c r="H27" s="35"/>
      <c r="I27" s="35">
        <f t="shared" si="0"/>
        <v>0</v>
      </c>
      <c r="J27" s="35"/>
      <c r="K27" s="35"/>
      <c r="L27" s="35"/>
    </row>
    <row r="28" spans="1:12">
      <c r="A28" s="40" t="s">
        <v>74</v>
      </c>
      <c r="B28" s="41"/>
      <c r="C28" s="121" t="s">
        <v>281</v>
      </c>
      <c r="D28" s="121"/>
      <c r="E28" s="43"/>
      <c r="F28" s="47"/>
      <c r="G28" s="35">
        <v>10792187.630000001</v>
      </c>
      <c r="H28" s="35"/>
      <c r="I28" s="35">
        <f t="shared" si="0"/>
        <v>10792187.630000001</v>
      </c>
      <c r="J28" s="35">
        <v>11223548</v>
      </c>
      <c r="K28" s="35"/>
      <c r="L28" s="35">
        <v>11223548</v>
      </c>
    </row>
    <row r="29" spans="1:12">
      <c r="A29" s="40" t="s">
        <v>282</v>
      </c>
      <c r="B29" s="41"/>
      <c r="C29" s="121" t="s">
        <v>283</v>
      </c>
      <c r="D29" s="122"/>
      <c r="E29" s="123"/>
      <c r="F29" s="47"/>
      <c r="G29" s="35"/>
      <c r="H29" s="35"/>
      <c r="I29" s="35">
        <f t="shared" si="0"/>
        <v>0</v>
      </c>
      <c r="J29" s="35"/>
      <c r="K29" s="35"/>
      <c r="L29" s="35"/>
    </row>
    <row r="30" spans="1:12">
      <c r="A30" s="40" t="s">
        <v>284</v>
      </c>
      <c r="B30" s="41"/>
      <c r="C30" s="121" t="s">
        <v>285</v>
      </c>
      <c r="D30" s="121"/>
      <c r="E30" s="43"/>
      <c r="F30" s="47"/>
      <c r="G30" s="35">
        <v>2285.44</v>
      </c>
      <c r="H30" s="35"/>
      <c r="I30" s="35">
        <f t="shared" si="0"/>
        <v>2285.44</v>
      </c>
      <c r="J30" s="35">
        <v>2703</v>
      </c>
      <c r="K30" s="35"/>
      <c r="L30" s="35">
        <v>2703</v>
      </c>
    </row>
    <row r="31" spans="1:12">
      <c r="A31" s="40" t="s">
        <v>286</v>
      </c>
      <c r="B31" s="41"/>
      <c r="C31" s="121" t="s">
        <v>287</v>
      </c>
      <c r="D31" s="121"/>
      <c r="E31" s="43"/>
      <c r="F31" s="47"/>
      <c r="G31" s="35">
        <v>2687.17</v>
      </c>
      <c r="H31" s="35"/>
      <c r="I31" s="35">
        <f t="shared" si="0"/>
        <v>2687.17</v>
      </c>
      <c r="J31" s="35"/>
      <c r="K31" s="35"/>
      <c r="L31" s="35"/>
    </row>
    <row r="32" spans="1:12">
      <c r="A32" s="36" t="s">
        <v>76</v>
      </c>
      <c r="B32" s="51" t="s">
        <v>288</v>
      </c>
      <c r="C32" s="52"/>
      <c r="D32" s="52"/>
      <c r="E32" s="53"/>
      <c r="F32" s="47"/>
      <c r="G32" s="35">
        <f>G33+G34</f>
        <v>877590.20000000007</v>
      </c>
      <c r="H32" s="35"/>
      <c r="I32" s="35">
        <f t="shared" si="0"/>
        <v>877590.20000000007</v>
      </c>
      <c r="J32" s="35">
        <v>10403</v>
      </c>
      <c r="K32" s="35"/>
      <c r="L32" s="35">
        <v>10403</v>
      </c>
    </row>
    <row r="33" spans="1:12">
      <c r="A33" s="40" t="s">
        <v>170</v>
      </c>
      <c r="B33" s="41"/>
      <c r="C33" s="42" t="s">
        <v>289</v>
      </c>
      <c r="D33" s="42"/>
      <c r="E33" s="45"/>
      <c r="F33" s="46"/>
      <c r="G33" s="35">
        <v>865119.56</v>
      </c>
      <c r="H33" s="35"/>
      <c r="I33" s="35">
        <f t="shared" si="0"/>
        <v>865119.56</v>
      </c>
      <c r="J33" s="35"/>
      <c r="K33" s="35"/>
      <c r="L33" s="35"/>
    </row>
    <row r="34" spans="1:12">
      <c r="A34" s="40" t="s">
        <v>172</v>
      </c>
      <c r="B34" s="41"/>
      <c r="C34" s="42" t="s">
        <v>290</v>
      </c>
      <c r="D34" s="42"/>
      <c r="E34" s="45"/>
      <c r="F34" s="46"/>
      <c r="G34" s="35">
        <v>12470.64</v>
      </c>
      <c r="H34" s="35"/>
      <c r="I34" s="35">
        <f t="shared" si="0"/>
        <v>12470.64</v>
      </c>
      <c r="J34" s="35">
        <v>10403</v>
      </c>
      <c r="K34" s="35"/>
      <c r="L34" s="35">
        <v>10403</v>
      </c>
    </row>
    <row r="35" spans="1:12" ht="22.5">
      <c r="A35" s="40" t="s">
        <v>291</v>
      </c>
      <c r="B35" s="41"/>
      <c r="C35" s="304" t="s">
        <v>292</v>
      </c>
      <c r="D35" s="279"/>
      <c r="E35" s="280"/>
      <c r="F35" s="46"/>
      <c r="G35" s="35"/>
      <c r="H35" s="35"/>
      <c r="I35" s="35">
        <f t="shared" si="0"/>
        <v>0</v>
      </c>
      <c r="J35" s="35"/>
      <c r="K35" s="35"/>
      <c r="L35" s="35"/>
    </row>
    <row r="36" spans="1:12">
      <c r="A36" s="40" t="s">
        <v>176</v>
      </c>
      <c r="B36" s="41"/>
      <c r="C36" s="76" t="s">
        <v>293</v>
      </c>
      <c r="D36" s="56"/>
      <c r="E36" s="104"/>
      <c r="F36" s="46"/>
      <c r="G36" s="35"/>
      <c r="H36" s="35"/>
      <c r="I36" s="35">
        <f t="shared" si="0"/>
        <v>0</v>
      </c>
      <c r="J36" s="35"/>
      <c r="K36" s="35"/>
      <c r="L36" s="35"/>
    </row>
    <row r="37" spans="1:12">
      <c r="A37" s="40" t="s">
        <v>178</v>
      </c>
      <c r="B37" s="41"/>
      <c r="C37" s="277" t="s">
        <v>294</v>
      </c>
      <c r="D37" s="264"/>
      <c r="E37" s="265"/>
      <c r="F37" s="46"/>
      <c r="G37" s="35"/>
      <c r="H37" s="35"/>
      <c r="I37" s="35">
        <f t="shared" si="0"/>
        <v>0</v>
      </c>
      <c r="J37" s="35"/>
      <c r="K37" s="35"/>
      <c r="L37" s="35"/>
    </row>
    <row r="38" spans="1:12">
      <c r="A38" s="40" t="s">
        <v>180</v>
      </c>
      <c r="B38" s="41"/>
      <c r="C38" s="42" t="s">
        <v>295</v>
      </c>
      <c r="D38" s="42"/>
      <c r="E38" s="45"/>
      <c r="F38" s="46"/>
      <c r="G38" s="35"/>
      <c r="H38" s="35"/>
      <c r="I38" s="35">
        <f t="shared" si="0"/>
        <v>0</v>
      </c>
      <c r="J38" s="35"/>
      <c r="K38" s="35"/>
      <c r="L38" s="35"/>
    </row>
    <row r="39" spans="1:12">
      <c r="A39" s="36" t="s">
        <v>78</v>
      </c>
      <c r="B39" s="51" t="s">
        <v>296</v>
      </c>
      <c r="C39" s="52"/>
      <c r="D39" s="52"/>
      <c r="E39" s="53"/>
      <c r="F39" s="47"/>
      <c r="G39" s="35">
        <f>G40+G41+G42+G43+G44+G45+G46+G47+G48+G49+G50+G51</f>
        <v>9099631.0300000012</v>
      </c>
      <c r="H39" s="35"/>
      <c r="I39" s="35">
        <f t="shared" si="0"/>
        <v>9099631.0300000012</v>
      </c>
      <c r="J39" s="35">
        <f>J40+J41+J42+J43+J44+J45+J46+J48+J49+J51</f>
        <v>10466214</v>
      </c>
      <c r="K39" s="35"/>
      <c r="L39" s="35">
        <f>L40+L41+L42+L43+L44+L45+L46+L48+L49+L51</f>
        <v>10466214</v>
      </c>
    </row>
    <row r="40" spans="1:12" ht="22.5">
      <c r="A40" s="69" t="s">
        <v>200</v>
      </c>
      <c r="B40" s="54"/>
      <c r="C40" s="76" t="s">
        <v>297</v>
      </c>
      <c r="D40" s="124"/>
      <c r="E40" s="124"/>
      <c r="F40" s="79"/>
      <c r="G40" s="35">
        <v>5276237.4000000004</v>
      </c>
      <c r="H40" s="35"/>
      <c r="I40" s="35">
        <f t="shared" si="0"/>
        <v>5276237.4000000004</v>
      </c>
      <c r="J40" s="35">
        <v>6100763</v>
      </c>
      <c r="K40" s="35"/>
      <c r="L40" s="35">
        <v>6100763</v>
      </c>
    </row>
    <row r="41" spans="1:12" ht="22.5">
      <c r="A41" s="69" t="s">
        <v>202</v>
      </c>
      <c r="B41" s="54"/>
      <c r="C41" s="55" t="s">
        <v>298</v>
      </c>
      <c r="D41" s="56"/>
      <c r="E41" s="56"/>
      <c r="F41" s="79"/>
      <c r="G41" s="35">
        <v>660175.15</v>
      </c>
      <c r="H41" s="35"/>
      <c r="I41" s="35">
        <f t="shared" si="0"/>
        <v>660175.15</v>
      </c>
      <c r="J41" s="35">
        <v>596227</v>
      </c>
      <c r="K41" s="35"/>
      <c r="L41" s="35">
        <v>596227</v>
      </c>
    </row>
    <row r="42" spans="1:12" ht="22.5">
      <c r="A42" s="69" t="s">
        <v>204</v>
      </c>
      <c r="B42" s="54"/>
      <c r="C42" s="55" t="s">
        <v>299</v>
      </c>
      <c r="D42" s="56"/>
      <c r="E42" s="56"/>
      <c r="F42" s="79"/>
      <c r="G42" s="35">
        <v>398.82</v>
      </c>
      <c r="H42" s="35"/>
      <c r="I42" s="35">
        <f t="shared" si="0"/>
        <v>398.82</v>
      </c>
      <c r="J42" s="35">
        <v>1748</v>
      </c>
      <c r="K42" s="35"/>
      <c r="L42" s="35">
        <v>1748</v>
      </c>
    </row>
    <row r="43" spans="1:12" ht="22.5">
      <c r="A43" s="69" t="s">
        <v>206</v>
      </c>
      <c r="B43" s="54"/>
      <c r="C43" s="55" t="s">
        <v>300</v>
      </c>
      <c r="D43" s="56"/>
      <c r="E43" s="56"/>
      <c r="F43" s="79"/>
      <c r="G43" s="35">
        <v>139736.47</v>
      </c>
      <c r="H43" s="35"/>
      <c r="I43" s="35">
        <f t="shared" si="0"/>
        <v>139736.47</v>
      </c>
      <c r="J43" s="35">
        <v>113848</v>
      </c>
      <c r="K43" s="35"/>
      <c r="L43" s="35">
        <v>113848</v>
      </c>
    </row>
    <row r="44" spans="1:12" ht="22.5">
      <c r="A44" s="69" t="s">
        <v>208</v>
      </c>
      <c r="B44" s="54"/>
      <c r="C44" s="55" t="s">
        <v>301</v>
      </c>
      <c r="D44" s="56"/>
      <c r="E44" s="56"/>
      <c r="F44" s="47"/>
      <c r="G44" s="35">
        <v>7269.3</v>
      </c>
      <c r="H44" s="35"/>
      <c r="I44" s="35">
        <f t="shared" si="0"/>
        <v>7269.3</v>
      </c>
      <c r="J44" s="35">
        <v>17183</v>
      </c>
      <c r="K44" s="35"/>
      <c r="L44" s="35">
        <v>17183</v>
      </c>
    </row>
    <row r="45" spans="1:12" ht="22.5">
      <c r="A45" s="69" t="s">
        <v>210</v>
      </c>
      <c r="B45" s="54"/>
      <c r="C45" s="76" t="s">
        <v>332</v>
      </c>
      <c r="D45" s="124"/>
      <c r="E45" s="124"/>
      <c r="F45" s="47"/>
      <c r="G45" s="35">
        <v>215031.54</v>
      </c>
      <c r="H45" s="35"/>
      <c r="I45" s="35">
        <f t="shared" si="0"/>
        <v>215031.54</v>
      </c>
      <c r="J45" s="35">
        <v>1092132</v>
      </c>
      <c r="K45" s="35"/>
      <c r="L45" s="35">
        <v>1092132</v>
      </c>
    </row>
    <row r="46" spans="1:12" ht="22.5">
      <c r="A46" s="69" t="s">
        <v>302</v>
      </c>
      <c r="B46" s="54"/>
      <c r="C46" s="125" t="s">
        <v>303</v>
      </c>
      <c r="D46" s="104"/>
      <c r="E46" s="104"/>
      <c r="F46" s="47"/>
      <c r="G46" s="35">
        <v>1475142.62</v>
      </c>
      <c r="H46" s="35"/>
      <c r="I46" s="35">
        <f t="shared" si="0"/>
        <v>1475142.62</v>
      </c>
      <c r="J46" s="35">
        <v>1538249</v>
      </c>
      <c r="K46" s="35"/>
      <c r="L46" s="35">
        <v>1538249</v>
      </c>
    </row>
    <row r="47" spans="1:12" ht="22.5">
      <c r="A47" s="69" t="s">
        <v>304</v>
      </c>
      <c r="B47" s="54"/>
      <c r="C47" s="125" t="s">
        <v>305</v>
      </c>
      <c r="D47" s="104"/>
      <c r="E47" s="104"/>
      <c r="F47" s="47"/>
      <c r="G47" s="35">
        <v>15680</v>
      </c>
      <c r="H47" s="35"/>
      <c r="I47" s="35">
        <f t="shared" si="0"/>
        <v>15680</v>
      </c>
      <c r="J47" s="35"/>
      <c r="K47" s="35"/>
      <c r="L47" s="35"/>
    </row>
    <row r="48" spans="1:12" ht="22.5">
      <c r="A48" s="69" t="s">
        <v>306</v>
      </c>
      <c r="B48" s="54"/>
      <c r="C48" s="125" t="s">
        <v>307</v>
      </c>
      <c r="D48" s="104"/>
      <c r="E48" s="104"/>
      <c r="F48" s="47"/>
      <c r="G48" s="35">
        <v>52891.91</v>
      </c>
      <c r="H48" s="35"/>
      <c r="I48" s="35">
        <f t="shared" si="0"/>
        <v>52891.91</v>
      </c>
      <c r="J48" s="35">
        <v>59165</v>
      </c>
      <c r="K48" s="35"/>
      <c r="L48" s="35">
        <v>59165</v>
      </c>
    </row>
    <row r="49" spans="1:12" ht="22.5">
      <c r="A49" s="69" t="s">
        <v>308</v>
      </c>
      <c r="B49" s="54"/>
      <c r="C49" s="125" t="s">
        <v>309</v>
      </c>
      <c r="D49" s="104"/>
      <c r="E49" s="104"/>
      <c r="F49" s="47"/>
      <c r="G49" s="35">
        <v>1100541.03</v>
      </c>
      <c r="H49" s="35"/>
      <c r="I49" s="35">
        <f t="shared" si="0"/>
        <v>1100541.03</v>
      </c>
      <c r="J49" s="35">
        <v>740732</v>
      </c>
      <c r="K49" s="35"/>
      <c r="L49" s="35">
        <v>740732</v>
      </c>
    </row>
    <row r="50" spans="1:12" ht="22.5">
      <c r="A50" s="69" t="s">
        <v>310</v>
      </c>
      <c r="B50" s="54"/>
      <c r="C50" s="125" t="s">
        <v>333</v>
      </c>
      <c r="D50" s="104"/>
      <c r="E50" s="104"/>
      <c r="F50" s="47"/>
      <c r="G50" s="35">
        <v>13893.15</v>
      </c>
      <c r="H50" s="35"/>
      <c r="I50" s="35">
        <f t="shared" si="0"/>
        <v>13893.15</v>
      </c>
      <c r="J50" s="35"/>
      <c r="K50" s="35"/>
      <c r="L50" s="35"/>
    </row>
    <row r="51" spans="1:12" ht="21" customHeight="1">
      <c r="A51" s="69" t="s">
        <v>311</v>
      </c>
      <c r="B51" s="54"/>
      <c r="C51" s="125" t="s">
        <v>312</v>
      </c>
      <c r="D51" s="104"/>
      <c r="E51" s="104"/>
      <c r="F51" s="47"/>
      <c r="G51" s="35">
        <v>142633.64000000001</v>
      </c>
      <c r="H51" s="35"/>
      <c r="I51" s="35">
        <f t="shared" si="0"/>
        <v>142633.64000000001</v>
      </c>
      <c r="J51" s="35">
        <v>206167</v>
      </c>
      <c r="K51" s="35"/>
      <c r="L51" s="35">
        <v>206167</v>
      </c>
    </row>
    <row r="52" spans="1:12">
      <c r="A52" s="30" t="s">
        <v>84</v>
      </c>
      <c r="B52" s="297" t="s">
        <v>313</v>
      </c>
      <c r="C52" s="298"/>
      <c r="D52" s="299"/>
      <c r="E52" s="300"/>
      <c r="F52" s="126"/>
      <c r="G52" s="111">
        <v>-1949752.7</v>
      </c>
      <c r="H52" s="111"/>
      <c r="I52" s="111">
        <f t="shared" si="0"/>
        <v>-1949752.7</v>
      </c>
      <c r="J52" s="111">
        <v>3030083</v>
      </c>
      <c r="K52" s="111"/>
      <c r="L52" s="111">
        <v>3030083</v>
      </c>
    </row>
    <row r="53" spans="1:12" ht="25.5" customHeight="1">
      <c r="A53" s="36" t="s">
        <v>66</v>
      </c>
      <c r="B53" s="278" t="s">
        <v>314</v>
      </c>
      <c r="C53" s="304"/>
      <c r="D53" s="304"/>
      <c r="E53" s="308"/>
      <c r="F53" s="47"/>
      <c r="G53" s="35">
        <v>1449752.7</v>
      </c>
      <c r="H53" s="35"/>
      <c r="I53" s="35">
        <f t="shared" si="0"/>
        <v>1449752.7</v>
      </c>
      <c r="J53" s="35">
        <v>3030083</v>
      </c>
      <c r="K53" s="35"/>
      <c r="L53" s="35">
        <v>3030083</v>
      </c>
    </row>
    <row r="54" spans="1:12" ht="25.5" customHeight="1">
      <c r="A54" s="36" t="s">
        <v>76</v>
      </c>
      <c r="B54" s="309" t="s">
        <v>315</v>
      </c>
      <c r="C54" s="310"/>
      <c r="D54" s="310"/>
      <c r="E54" s="311"/>
      <c r="F54" s="47"/>
      <c r="G54" s="35"/>
      <c r="H54" s="35"/>
      <c r="I54" s="35">
        <f t="shared" si="0"/>
        <v>0</v>
      </c>
      <c r="J54" s="35"/>
      <c r="K54" s="35"/>
      <c r="L54" s="35"/>
    </row>
    <row r="55" spans="1:12">
      <c r="A55" s="36" t="s">
        <v>78</v>
      </c>
      <c r="B55" s="309" t="s">
        <v>316</v>
      </c>
      <c r="C55" s="310"/>
      <c r="D55" s="299"/>
      <c r="E55" s="300"/>
      <c r="F55" s="47"/>
      <c r="G55" s="35"/>
      <c r="H55" s="35"/>
      <c r="I55" s="35">
        <f t="shared" si="0"/>
        <v>0</v>
      </c>
      <c r="J55" s="35"/>
      <c r="K55" s="35"/>
      <c r="L55" s="35"/>
    </row>
    <row r="56" spans="1:12">
      <c r="A56" s="58" t="s">
        <v>92</v>
      </c>
      <c r="B56" s="88" t="s">
        <v>317</v>
      </c>
      <c r="C56" s="89"/>
      <c r="D56" s="89"/>
      <c r="E56" s="90"/>
      <c r="F56" s="127"/>
      <c r="G56" s="62"/>
      <c r="H56" s="62"/>
      <c r="I56" s="62">
        <f t="shared" si="0"/>
        <v>0</v>
      </c>
      <c r="J56" s="62"/>
      <c r="K56" s="62"/>
      <c r="L56" s="62"/>
    </row>
    <row r="57" spans="1:12">
      <c r="A57" s="58" t="s">
        <v>95</v>
      </c>
      <c r="B57" s="263" t="s">
        <v>318</v>
      </c>
      <c r="C57" s="277"/>
      <c r="D57" s="264"/>
      <c r="E57" s="265"/>
      <c r="F57" s="127"/>
      <c r="G57" s="62">
        <v>500000</v>
      </c>
      <c r="H57" s="62"/>
      <c r="I57" s="62">
        <f t="shared" si="0"/>
        <v>500000</v>
      </c>
      <c r="J57" s="62"/>
      <c r="K57" s="62"/>
      <c r="L57" s="62"/>
    </row>
    <row r="58" spans="1:12">
      <c r="A58" s="58" t="s">
        <v>98</v>
      </c>
      <c r="B58" s="263" t="s">
        <v>319</v>
      </c>
      <c r="C58" s="277"/>
      <c r="D58" s="264"/>
      <c r="E58" s="265"/>
      <c r="F58" s="127"/>
      <c r="G58" s="62"/>
      <c r="H58" s="62"/>
      <c r="I58" s="62">
        <f t="shared" si="0"/>
        <v>0</v>
      </c>
      <c r="J58" s="62"/>
      <c r="K58" s="62"/>
      <c r="L58" s="62"/>
    </row>
    <row r="59" spans="1:12">
      <c r="A59" s="2" t="s">
        <v>123</v>
      </c>
      <c r="B59" s="312" t="s">
        <v>320</v>
      </c>
      <c r="C59" s="313"/>
      <c r="D59" s="314"/>
      <c r="E59" s="315"/>
      <c r="F59" s="128"/>
      <c r="G59" s="129">
        <f>G63-G62</f>
        <v>-30337.489999999991</v>
      </c>
      <c r="H59" s="129"/>
      <c r="I59" s="129">
        <f t="shared" si="0"/>
        <v>-30337.489999999991</v>
      </c>
      <c r="J59" s="129">
        <f>J63-J62</f>
        <v>2247938</v>
      </c>
      <c r="K59" s="129"/>
      <c r="L59" s="129">
        <f>L63-L62</f>
        <v>2247938</v>
      </c>
    </row>
    <row r="60" spans="1:12">
      <c r="A60" s="58" t="s">
        <v>66</v>
      </c>
      <c r="B60" s="59" t="s">
        <v>321</v>
      </c>
      <c r="C60" s="54"/>
      <c r="D60" s="54"/>
      <c r="E60" s="60"/>
      <c r="F60" s="60"/>
      <c r="G60" s="62"/>
      <c r="H60" s="62"/>
      <c r="I60" s="62">
        <f t="shared" si="0"/>
        <v>0</v>
      </c>
      <c r="J60" s="62"/>
      <c r="K60" s="62"/>
      <c r="L60" s="62"/>
    </row>
    <row r="61" spans="1:12">
      <c r="A61" s="58" t="s">
        <v>76</v>
      </c>
      <c r="B61" s="88" t="s">
        <v>334</v>
      </c>
      <c r="C61" s="130"/>
      <c r="D61" s="89"/>
      <c r="E61" s="90"/>
      <c r="F61" s="60"/>
      <c r="G61" s="62"/>
      <c r="H61" s="62"/>
      <c r="I61" s="62">
        <f t="shared" si="0"/>
        <v>0</v>
      </c>
      <c r="J61" s="62"/>
      <c r="K61" s="62"/>
      <c r="L61" s="62"/>
    </row>
    <row r="62" spans="1:12" ht="22.5" customHeight="1">
      <c r="A62" s="58" t="s">
        <v>78</v>
      </c>
      <c r="B62" s="263" t="s">
        <v>322</v>
      </c>
      <c r="C62" s="277"/>
      <c r="D62" s="314"/>
      <c r="E62" s="315"/>
      <c r="F62" s="60"/>
      <c r="G62" s="62">
        <v>250998.8</v>
      </c>
      <c r="H62" s="62"/>
      <c r="I62" s="62">
        <f t="shared" si="0"/>
        <v>250998.8</v>
      </c>
      <c r="J62" s="62">
        <v>214677</v>
      </c>
      <c r="K62" s="62"/>
      <c r="L62" s="62">
        <v>214677</v>
      </c>
    </row>
    <row r="63" spans="1:12" ht="27" customHeight="1">
      <c r="A63" s="58" t="s">
        <v>219</v>
      </c>
      <c r="B63" s="263" t="s">
        <v>335</v>
      </c>
      <c r="C63" s="316"/>
      <c r="D63" s="264"/>
      <c r="E63" s="265"/>
      <c r="F63" s="60"/>
      <c r="G63" s="62">
        <f>G64+G65+G66+G67</f>
        <v>220661.31</v>
      </c>
      <c r="H63" s="62"/>
      <c r="I63" s="62">
        <f t="shared" si="0"/>
        <v>220661.31</v>
      </c>
      <c r="J63" s="62">
        <f>J64+J66+J65</f>
        <v>2462615</v>
      </c>
      <c r="K63" s="62"/>
      <c r="L63" s="62">
        <f>L64+L66+L65</f>
        <v>2462615</v>
      </c>
    </row>
    <row r="64" spans="1:12" ht="22.5">
      <c r="A64" s="69" t="s">
        <v>251</v>
      </c>
      <c r="B64" s="99"/>
      <c r="C64" s="131"/>
      <c r="D64" s="55" t="s">
        <v>273</v>
      </c>
      <c r="E64" s="56"/>
      <c r="F64" s="127"/>
      <c r="G64" s="62">
        <v>8842.64</v>
      </c>
      <c r="H64" s="62"/>
      <c r="I64" s="62">
        <f t="shared" si="0"/>
        <v>8842.64</v>
      </c>
      <c r="J64" s="62">
        <v>337191</v>
      </c>
      <c r="K64" s="62"/>
      <c r="L64" s="62">
        <v>337191</v>
      </c>
    </row>
    <row r="65" spans="1:12" ht="22.5">
      <c r="A65" s="69" t="s">
        <v>253</v>
      </c>
      <c r="B65" s="54"/>
      <c r="C65" s="132"/>
      <c r="D65" s="55" t="s">
        <v>217</v>
      </c>
      <c r="E65" s="56"/>
      <c r="F65" s="60"/>
      <c r="G65" s="62">
        <v>161710.34</v>
      </c>
      <c r="H65" s="62"/>
      <c r="I65" s="62">
        <f t="shared" si="0"/>
        <v>161710.34</v>
      </c>
      <c r="J65" s="62">
        <v>214677</v>
      </c>
      <c r="K65" s="62"/>
      <c r="L65" s="62">
        <v>214677</v>
      </c>
    </row>
    <row r="66" spans="1:12" ht="22.5">
      <c r="A66" s="69" t="s">
        <v>323</v>
      </c>
      <c r="B66" s="54"/>
      <c r="C66" s="76"/>
      <c r="D66" s="277" t="s">
        <v>336</v>
      </c>
      <c r="E66" s="265"/>
      <c r="F66" s="61"/>
      <c r="G66" s="62">
        <v>50108.33</v>
      </c>
      <c r="H66" s="62"/>
      <c r="I66" s="62">
        <f t="shared" si="0"/>
        <v>50108.33</v>
      </c>
      <c r="J66" s="62">
        <v>1910747</v>
      </c>
      <c r="K66" s="62"/>
      <c r="L66" s="62">
        <v>1910747</v>
      </c>
    </row>
    <row r="67" spans="1:12">
      <c r="A67" s="69"/>
      <c r="B67" s="54"/>
      <c r="C67" s="76"/>
      <c r="D67" s="55"/>
      <c r="E67" s="104"/>
      <c r="F67" s="60"/>
      <c r="G67" s="62"/>
      <c r="H67" s="62"/>
      <c r="I67" s="62"/>
      <c r="J67" s="62"/>
      <c r="K67" s="62"/>
      <c r="L67" s="62"/>
    </row>
    <row r="68" spans="1:12" ht="21" customHeight="1">
      <c r="A68" s="40" t="s">
        <v>95</v>
      </c>
      <c r="B68" s="263" t="s">
        <v>324</v>
      </c>
      <c r="C68" s="316"/>
      <c r="D68" s="264"/>
      <c r="E68" s="265"/>
      <c r="F68" s="79"/>
      <c r="G68" s="35"/>
      <c r="H68" s="35"/>
      <c r="I68" s="35">
        <f t="shared" si="0"/>
        <v>0</v>
      </c>
      <c r="J68" s="35"/>
      <c r="K68" s="35"/>
      <c r="L68" s="35"/>
    </row>
    <row r="69" spans="1:12">
      <c r="A69" s="40" t="s">
        <v>98</v>
      </c>
      <c r="B69" s="133" t="s">
        <v>325</v>
      </c>
      <c r="C69" s="121"/>
      <c r="D69" s="134"/>
      <c r="E69" s="135"/>
      <c r="F69" s="79"/>
      <c r="G69" s="35"/>
      <c r="H69" s="35"/>
      <c r="I69" s="35">
        <f t="shared" si="0"/>
        <v>0</v>
      </c>
      <c r="J69" s="35"/>
      <c r="K69" s="35"/>
      <c r="L69" s="35"/>
    </row>
    <row r="70" spans="1:12" ht="22.5">
      <c r="A70" s="40" t="s">
        <v>101</v>
      </c>
      <c r="B70" s="133" t="s">
        <v>326</v>
      </c>
      <c r="C70" s="121"/>
      <c r="D70" s="120"/>
      <c r="E70" s="136"/>
      <c r="F70" s="79"/>
      <c r="G70" s="35"/>
      <c r="H70" s="35"/>
      <c r="I70" s="35">
        <f t="shared" si="0"/>
        <v>0</v>
      </c>
      <c r="J70" s="35"/>
      <c r="K70" s="35"/>
      <c r="L70" s="35"/>
    </row>
    <row r="71" spans="1:12" ht="22.5" customHeight="1">
      <c r="A71" s="30" t="s">
        <v>125</v>
      </c>
      <c r="B71" s="305" t="s">
        <v>327</v>
      </c>
      <c r="C71" s="306"/>
      <c r="D71" s="306"/>
      <c r="E71" s="307"/>
      <c r="F71" s="87"/>
      <c r="G71" s="35">
        <f>G19+G52+G59</f>
        <v>-1096582.8200000008</v>
      </c>
      <c r="H71" s="35"/>
      <c r="I71" s="35">
        <f t="shared" si="0"/>
        <v>-1096582.8200000008</v>
      </c>
      <c r="J71" s="35"/>
      <c r="K71" s="35"/>
      <c r="L71" s="35"/>
    </row>
    <row r="72" spans="1:12" ht="33.75" customHeight="1">
      <c r="A72" s="30"/>
      <c r="B72" s="297" t="s">
        <v>328</v>
      </c>
      <c r="C72" s="318"/>
      <c r="D72" s="299"/>
      <c r="E72" s="300"/>
      <c r="F72" s="87"/>
      <c r="G72" s="35">
        <f>G19-G52-G57+G59</f>
        <v>2302922.5799999991</v>
      </c>
      <c r="H72" s="35"/>
      <c r="I72" s="35">
        <f t="shared" si="0"/>
        <v>2302922.5799999991</v>
      </c>
      <c r="J72" s="35">
        <f>J19-J52+J59</f>
        <v>898086</v>
      </c>
      <c r="K72" s="35"/>
      <c r="L72" s="35">
        <f>L19-L52+L59</f>
        <v>898086</v>
      </c>
    </row>
    <row r="73" spans="1:12" ht="27.75" customHeight="1">
      <c r="A73" s="137"/>
      <c r="B73" s="297" t="s">
        <v>329</v>
      </c>
      <c r="C73" s="298"/>
      <c r="D73" s="299"/>
      <c r="E73" s="300"/>
      <c r="F73" s="47"/>
      <c r="G73" s="35">
        <v>3396910.28</v>
      </c>
      <c r="H73" s="35"/>
      <c r="I73" s="35">
        <f t="shared" si="0"/>
        <v>3396910.28</v>
      </c>
      <c r="J73" s="35">
        <v>2498824</v>
      </c>
      <c r="K73" s="35"/>
      <c r="L73" s="35">
        <v>2498824</v>
      </c>
    </row>
    <row r="74" spans="1:12" ht="27" customHeight="1">
      <c r="A74" s="138"/>
      <c r="B74" s="319" t="s">
        <v>330</v>
      </c>
      <c r="C74" s="320"/>
      <c r="D74" s="321"/>
      <c r="E74" s="322"/>
      <c r="F74" s="47"/>
      <c r="G74" s="35">
        <v>2301354.39</v>
      </c>
      <c r="H74" s="35"/>
      <c r="I74" s="35">
        <f>G74*1</f>
        <v>2301354.39</v>
      </c>
      <c r="J74" s="35">
        <v>3396910</v>
      </c>
      <c r="K74" s="35"/>
      <c r="L74" s="35">
        <v>3396910</v>
      </c>
    </row>
    <row r="75" spans="1:12">
      <c r="A75" s="139"/>
      <c r="B75" s="140"/>
      <c r="C75" s="140"/>
      <c r="D75" s="140"/>
      <c r="E75" s="140"/>
      <c r="F75" s="140"/>
      <c r="G75" s="17"/>
      <c r="H75" s="17"/>
      <c r="I75" s="17"/>
      <c r="J75" s="17"/>
      <c r="K75" s="17"/>
      <c r="L75" s="20"/>
    </row>
    <row r="76" spans="1:12">
      <c r="A76" s="139"/>
      <c r="B76" s="140"/>
      <c r="C76" s="140"/>
      <c r="D76" s="140"/>
      <c r="E76" s="140"/>
      <c r="F76" s="140"/>
      <c r="G76" s="17"/>
      <c r="H76" s="17"/>
      <c r="I76" s="17"/>
      <c r="J76" s="17"/>
      <c r="K76" s="17"/>
      <c r="L76" s="20"/>
    </row>
    <row r="77" spans="1:12">
      <c r="A77" s="141"/>
      <c r="B77" s="142"/>
      <c r="C77" s="142"/>
      <c r="D77" s="142"/>
      <c r="E77" s="22"/>
      <c r="F77" s="142"/>
      <c r="G77" s="142"/>
      <c r="H77" s="143"/>
      <c r="I77" s="144"/>
      <c r="J77" s="22"/>
      <c r="K77" s="142"/>
      <c r="L77" s="20"/>
    </row>
    <row r="78" spans="1:12">
      <c r="A78" s="323"/>
      <c r="B78" s="323"/>
      <c r="C78" s="323"/>
      <c r="D78" s="323"/>
      <c r="E78" s="323"/>
      <c r="F78" s="323"/>
      <c r="G78" s="323"/>
      <c r="H78" s="145"/>
      <c r="I78" s="28"/>
      <c r="J78" s="324"/>
      <c r="K78" s="324"/>
      <c r="L78" s="20"/>
    </row>
    <row r="79" spans="1:12">
      <c r="A79" s="269"/>
      <c r="B79" s="269"/>
      <c r="C79" s="269"/>
      <c r="D79" s="269"/>
      <c r="E79" s="269"/>
      <c r="F79" s="20"/>
      <c r="G79" s="20"/>
      <c r="H79" s="20"/>
      <c r="I79" s="20"/>
      <c r="J79" s="20"/>
      <c r="K79" s="20"/>
      <c r="L79" s="20"/>
    </row>
    <row r="80" spans="1:1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>
      <c r="A81" s="146"/>
      <c r="B81" s="147"/>
      <c r="C81" s="147"/>
      <c r="D81" s="147"/>
      <c r="E81" s="148"/>
      <c r="F81" s="147"/>
      <c r="G81" s="147"/>
      <c r="H81" s="149"/>
      <c r="I81" s="150"/>
      <c r="J81" s="148"/>
      <c r="K81" s="147"/>
      <c r="L81" s="151"/>
    </row>
    <row r="82" spans="1:12">
      <c r="A82" s="317"/>
      <c r="B82" s="317"/>
      <c r="C82" s="317"/>
      <c r="D82" s="317"/>
      <c r="E82" s="317"/>
      <c r="F82" s="317"/>
      <c r="G82" s="317"/>
      <c r="H82" s="20"/>
      <c r="I82" s="152"/>
      <c r="J82" s="281"/>
      <c r="K82" s="281"/>
      <c r="L82" s="151"/>
    </row>
    <row r="83" spans="1:12">
      <c r="A83" s="20"/>
      <c r="B83" s="20"/>
      <c r="C83" s="20"/>
      <c r="D83" s="20"/>
      <c r="E83" s="20"/>
      <c r="F83" s="17"/>
      <c r="G83" s="20"/>
      <c r="H83" s="20"/>
      <c r="I83" s="20"/>
      <c r="J83" s="20"/>
      <c r="K83" s="20"/>
      <c r="L83" s="20"/>
    </row>
  </sheetData>
  <mergeCells count="41">
    <mergeCell ref="A82:G82"/>
    <mergeCell ref="J82:K82"/>
    <mergeCell ref="B72:E72"/>
    <mergeCell ref="B73:E73"/>
    <mergeCell ref="B74:E74"/>
    <mergeCell ref="A78:G78"/>
    <mergeCell ref="J78:K78"/>
    <mergeCell ref="A79:E79"/>
    <mergeCell ref="B71:E71"/>
    <mergeCell ref="B52:E52"/>
    <mergeCell ref="B53:E53"/>
    <mergeCell ref="B54:E54"/>
    <mergeCell ref="B55:E55"/>
    <mergeCell ref="B57:E57"/>
    <mergeCell ref="B58:E58"/>
    <mergeCell ref="B59:E59"/>
    <mergeCell ref="B62:E62"/>
    <mergeCell ref="B63:E63"/>
    <mergeCell ref="D66:E66"/>
    <mergeCell ref="B68:E68"/>
    <mergeCell ref="C37:E37"/>
    <mergeCell ref="A10:L10"/>
    <mergeCell ref="A11:L11"/>
    <mergeCell ref="A13:L13"/>
    <mergeCell ref="A14:L14"/>
    <mergeCell ref="F15:L15"/>
    <mergeCell ref="A16:A17"/>
    <mergeCell ref="B16:E17"/>
    <mergeCell ref="F16:F17"/>
    <mergeCell ref="G16:I16"/>
    <mergeCell ref="J16:L16"/>
    <mergeCell ref="B18:E18"/>
    <mergeCell ref="B19:E19"/>
    <mergeCell ref="B21:E21"/>
    <mergeCell ref="D24:E24"/>
    <mergeCell ref="C35:E35"/>
    <mergeCell ref="A4:L5"/>
    <mergeCell ref="A6:L6"/>
    <mergeCell ref="A7:L7"/>
    <mergeCell ref="A8:L8"/>
    <mergeCell ref="A9:L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turto </vt:lpstr>
      <vt:lpstr>veiklos </vt:lpstr>
      <vt:lpstr>fin.būklė</vt:lpstr>
      <vt:lpstr>pinigu</vt:lpstr>
      <vt:lpstr>Lapas1</vt:lpstr>
    </vt:vector>
  </TitlesOfParts>
  <Company>DT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Socparspec</dc:creator>
  <cp:lastModifiedBy>JurgitaJurkonytė</cp:lastModifiedBy>
  <cp:lastPrinted>2013-04-05T09:48:30Z</cp:lastPrinted>
  <dcterms:created xsi:type="dcterms:W3CDTF">2013-04-05T07:56:39Z</dcterms:created>
  <dcterms:modified xsi:type="dcterms:W3CDTF">2013-04-05T10:52:05Z</dcterms:modified>
</cp:coreProperties>
</file>